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N922 MTP\. MTP Contracts - VENDOR\1 COVID-19 VENDOR EMAILS\"/>
    </mc:Choice>
  </mc:AlternateContent>
  <workbookProtection workbookAlgorithmName="SHA-512" workbookHashValue="0jeM51K2O/r7uL65ewNZEf2+MQ5h5rHOWciPDvh/ty09poBLx5MOt9+K1H9QZjYkIcQnMiS8tjIOY7xqK/oulg==" workbookSaltValue="FmH7EeW5t0jT38sXS9asVw==" workbookSpinCount="100000" lockStructure="1"/>
  <bookViews>
    <workbookView xWindow="0" yWindow="555" windowWidth="14385" windowHeight="4080"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43" i="4" l="1"/>
  <c r="B135" i="4"/>
  <c r="B136" i="4"/>
  <c r="B137" i="4"/>
  <c r="B124" i="4"/>
  <c r="B125" i="4"/>
  <c r="B126" i="4"/>
  <c r="B127" i="4"/>
  <c r="B128" i="4"/>
  <c r="B129" i="4"/>
  <c r="B130" i="4"/>
  <c r="B131" i="4"/>
  <c r="B132" i="4"/>
  <c r="B133" i="4"/>
  <c r="B134" i="4"/>
  <c r="B121" i="4"/>
  <c r="B122" i="4"/>
  <c r="B123" i="4"/>
  <c r="B119" i="4"/>
  <c r="B120" i="4"/>
  <c r="B98" i="4"/>
  <c r="B99" i="4"/>
  <c r="B100" i="4"/>
  <c r="B101" i="4"/>
  <c r="B102" i="4"/>
  <c r="B103" i="4"/>
  <c r="B104" i="4"/>
  <c r="B105" i="4"/>
  <c r="B106" i="4"/>
  <c r="B107" i="4"/>
  <c r="B108" i="4"/>
  <c r="B109" i="4"/>
  <c r="B110" i="4"/>
  <c r="B111" i="4"/>
  <c r="B112" i="4"/>
  <c r="B113" i="4"/>
  <c r="B114" i="4"/>
  <c r="B115" i="4"/>
  <c r="B116" i="4"/>
  <c r="B117" i="4"/>
  <c r="B118" i="4"/>
  <c r="B87" i="4"/>
  <c r="B88" i="4"/>
  <c r="B89" i="4"/>
  <c r="B90" i="4"/>
  <c r="B91" i="4"/>
  <c r="B92" i="4"/>
  <c r="B93" i="4"/>
  <c r="B94" i="4"/>
  <c r="B95" i="4"/>
  <c r="B96" i="4"/>
  <c r="B97" i="4"/>
  <c r="B86" i="4"/>
  <c r="B84" i="4"/>
  <c r="B85" i="4"/>
  <c r="B79" i="4"/>
  <c r="B80" i="4"/>
  <c r="B81" i="4"/>
  <c r="B82" i="4"/>
  <c r="B83" i="4"/>
  <c r="B76" i="4"/>
  <c r="B77" i="4"/>
  <c r="B78" i="4"/>
  <c r="B75" i="4"/>
  <c r="B74" i="4"/>
  <c r="B73" i="4"/>
  <c r="B72" i="4"/>
  <c r="B71" i="4"/>
  <c r="B69" i="4"/>
  <c r="B70" i="4"/>
  <c r="B68" i="4"/>
  <c r="B67" i="4"/>
  <c r="B62" i="4"/>
  <c r="B63" i="4"/>
  <c r="B64" i="4"/>
  <c r="B65" i="4"/>
  <c r="B66" i="4"/>
  <c r="B49" i="4"/>
  <c r="B50" i="4"/>
  <c r="B51" i="4"/>
  <c r="B52" i="4"/>
  <c r="B53" i="4"/>
  <c r="B54" i="4"/>
  <c r="B55" i="4"/>
  <c r="B56" i="4"/>
  <c r="B57" i="4"/>
  <c r="B58" i="4"/>
  <c r="B59" i="4"/>
  <c r="B60" i="4"/>
  <c r="B61" i="4"/>
  <c r="B46" i="4"/>
  <c r="B47" i="4"/>
  <c r="B48" i="4"/>
  <c r="B45" i="4"/>
  <c r="B5" i="4"/>
  <c r="B6" i="4"/>
  <c r="B7" i="4"/>
  <c r="B8" i="4"/>
  <c r="B9" i="4"/>
  <c r="B10" i="4"/>
  <c r="B11" i="4"/>
  <c r="B12" i="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B42" i="4"/>
  <c r="B44" i="4"/>
  <c r="B11" i="5" l="1"/>
  <c r="B7" i="5" l="1"/>
  <c r="B9" i="5"/>
  <c r="B5" i="5"/>
  <c r="B184" i="4" l="1"/>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 r="B144" i="4"/>
  <c r="B143" i="4"/>
  <c r="B142" i="4"/>
  <c r="B141" i="4"/>
  <c r="B140" i="4"/>
  <c r="B139" i="4"/>
  <c r="B138" i="4"/>
</calcChain>
</file>

<file path=xl/sharedStrings.xml><?xml version="1.0" encoding="utf-8"?>
<sst xmlns="http://schemas.openxmlformats.org/spreadsheetml/2006/main" count="1710" uniqueCount="1012">
  <si>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</si>
  <si>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</si>
  <si>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</si>
  <si>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</si>
  <si>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</si>
  <si>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</si>
  <si>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</si>
  <si>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</si>
  <si>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</si>
  <si>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</si>
  <si>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</si>
  <si>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</si>
  <si>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</si>
  <si>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</si>
  <si>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</si>
  <si>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</si>
  <si>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</si>
  <si>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</si>
  <si>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</si>
  <si>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</si>
  <si>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</si>
  <si>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</si>
  <si>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</si>
  <si>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</si>
  <si>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</si>
  <si>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</si>
  <si>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</si>
  <si>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</si>
  <si>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</si>
  <si>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</si>
  <si>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</si>
  <si>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</si>
  <si>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</si>
  <si>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</si>
  <si>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</si>
  <si>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</si>
  <si>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</si>
  <si>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</si>
  <si>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</si>
  <si>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</si>
  <si>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</si>
  <si>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</si>
  <si>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</si>
  <si>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</si>
  <si>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</si>
  <si>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</si>
  <si>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</si>
  <si>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</si>
  <si>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</si>
  <si>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</si>
  <si>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</si>
  <si>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</si>
  <si>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</si>
  <si>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</si>
  <si>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</si>
  <si>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</si>
  <si>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</si>
  <si>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</si>
  <si>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</si>
  <si>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</si>
  <si>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</si>
  <si>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</si>
  <si>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</si>
  <si>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</si>
  <si>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</si>
  <si>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</si>
  <si>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</si>
  <si>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</si>
  <si>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</si>
  <si>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</si>
  <si>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</si>
  <si>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</si>
  <si>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</si>
  <si>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</si>
  <si>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</si>
  <si>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</si>
  <si>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</si>
  <si>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</si>
  <si>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</si>
  <si>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</si>
  <si>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</si>
  <si>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</si>
  <si>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</si>
  <si>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</si>
  <si>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</si>
  <si>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</si>
  <si>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</si>
  <si>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</si>
  <si>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</si>
  <si>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</si>
  <si>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</si>
  <si>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</si>
  <si>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</si>
  <si>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</si>
  <si>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</si>
  <si>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</si>
  <si>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</si>
  <si>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</si>
  <si>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</si>
  <si>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</si>
  <si>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</si>
  <si>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</si>
  <si>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</si>
  <si>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</si>
  <si>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</si>
  <si>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</si>
  <si>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</si>
  <si>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</si>
  <si>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</si>
  <si>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</si>
  <si>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</si>
  <si>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</si>
  <si>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</si>
  <si>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</si>
  <si>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</si>
  <si>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</si>
  <si>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</si>
  <si>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</si>
  <si>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</si>
  <si>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</si>
  <si>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</si>
  <si>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</si>
  <si>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</si>
  <si>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</si>
  <si>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</si>
  <si>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</si>
  <si>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</si>
  <si>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</si>
  <si>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</si>
  <si>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</si>
  <si>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</si>
  <si>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</si>
  <si>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</si>
  <si>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</si>
  <si>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</si>
  <si>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</si>
  <si>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</si>
  <si>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</si>
  <si>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</si>
  <si>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</si>
  <si>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</si>
  <si>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</si>
  <si>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</si>
  <si>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</si>
  <si>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</si>
  <si>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</si>
  <si>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</si>
  <si>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</si>
  <si>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</si>
  <si>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</si>
  <si>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</si>
  <si>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</si>
  <si>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</si>
  <si>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</si>
  <si>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</si>
  <si>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</si>
  <si>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</si>
  <si>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</si>
  <si>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</si>
  <si>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</si>
  <si>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</si>
  <si>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</si>
  <si>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</si>
  <si>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</si>
  <si>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</si>
  <si>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</si>
  <si>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</si>
  <si>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</si>
  <si>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</si>
  <si>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</si>
  <si>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</si>
  <si>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</si>
  <si>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</si>
  <si>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</si>
  <si>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</si>
  <si>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</si>
  <si>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</si>
  <si>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</si>
  <si>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</si>
  <si>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</si>
  <si>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</si>
  <si>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</si>
  <si>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</si>
  <si>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</si>
  <si>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</si>
  <si>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</si>
  <si>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</si>
  <si>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</si>
  <si>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</si>
  <si>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</si>
  <si>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</si>
  <si>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</si>
  <si>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</si>
  <si>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</si>
  <si>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</si>
  <si>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</si>
  <si>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</si>
  <si>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</si>
  <si>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</si>
  <si>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</si>
  <si>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</si>
  <si>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</si>
  <si>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</si>
  <si>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</si>
  <si>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</si>
  <si>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</si>
  <si>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</si>
  <si>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</si>
  <si>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</si>
  <si>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</si>
  <si>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</si>
  <si>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</si>
  <si>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</si>
  <si>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</si>
  <si>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</si>
  <si>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</si>
  <si>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</si>
  <si>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</si>
  <si>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</si>
  <si>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</si>
  <si>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</si>
  <si>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</si>
  <si>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</si>
  <si>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</si>
  <si>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</si>
  <si>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</si>
  <si>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</si>
  <si>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</si>
  <si>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</si>
  <si>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</si>
  <si>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</si>
  <si>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</si>
  <si>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</si>
  <si>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</si>
  <si>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</si>
  <si>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</si>
  <si>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</si>
  <si>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</si>
  <si>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</si>
  <si>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</si>
  <si>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</si>
  <si>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</si>
  <si>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</si>
  <si>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</si>
  <si>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</si>
  <si>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</si>
  <si>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</si>
  <si>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</si>
  <si>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</si>
  <si>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</si>
  <si>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</si>
  <si>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</si>
  <si>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</si>
  <si>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</si>
  <si>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</si>
  <si>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</si>
  <si>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</si>
  <si>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</si>
  <si>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</si>
  <si>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</si>
  <si>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</si>
  <si>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</si>
  <si>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</si>
  <si>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</si>
  <si>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</si>
  <si>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</si>
  <si>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</si>
  <si>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</si>
  <si>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</si>
  <si>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</si>
  <si>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</si>
  <si>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</si>
  <si>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</si>
  <si>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</si>
  <si>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</si>
  <si>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</si>
  <si>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</si>
  <si>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</si>
  <si>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</si>
  <si>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</si>
  <si>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</si>
  <si>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</si>
  <si>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</si>
  <si>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</si>
  <si>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</si>
  <si>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</si>
  <si>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</si>
  <si>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</si>
  <si>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</si>
  <si>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</si>
  <si>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</si>
  <si>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</si>
  <si>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</si>
  <si>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</si>
  <si>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</si>
  <si>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</si>
  <si>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</si>
  <si>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</si>
  <si>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</si>
  <si>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</si>
  <si>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</si>
  <si>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</si>
  <si>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</si>
  <si>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</si>
  <si>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</si>
  <si>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</si>
  <si>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</si>
  <si>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</si>
  <si>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</si>
  <si>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</si>
  <si>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</si>
  <si>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</si>
  <si>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</si>
  <si>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</si>
  <si>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</si>
  <si>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</si>
  <si>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</si>
  <si>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</si>
  <si>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</si>
  <si>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</si>
  <si>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</si>
  <si>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</si>
  <si>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</si>
  <si>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</si>
  <si>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</si>
  <si>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</si>
  <si>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</si>
  <si>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</si>
  <si>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</si>
  <si>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</si>
  <si>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</si>
  <si>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</si>
  <si>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</si>
  <si>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</si>
  <si>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</si>
  <si>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</si>
  <si>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</si>
  <si>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</si>
  <si>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</si>
  <si>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</si>
  <si>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</si>
  <si>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</si>
  <si>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</si>
  <si>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</si>
  <si>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</si>
  <si>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</si>
  <si>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</si>
  <si>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</si>
  <si>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</si>
  <si>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</si>
  <si>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</si>
  <si>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</si>
  <si>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</si>
  <si>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</si>
  <si>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</si>
  <si>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</si>
  <si>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</si>
  <si>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</si>
  <si>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</si>
  <si>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</si>
  <si>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</si>
  <si>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</si>
  <si>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</si>
  <si>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</si>
  <si>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</si>
  <si>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</si>
  <si>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</si>
  <si>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</si>
  <si>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</si>
  <si>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</si>
  <si>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</si>
  <si>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</si>
  <si>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</si>
  <si>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</si>
  <si>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</si>
  <si>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</si>
  <si>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</si>
  <si>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</si>
  <si>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</si>
  <si>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</si>
  <si>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</si>
  <si>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</si>
  <si>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</si>
  <si>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</si>
  <si>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</si>
  <si>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</si>
  <si>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</si>
  <si>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</si>
  <si>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</si>
  <si>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</si>
  <si>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</si>
  <si>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</si>
  <si>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</si>
  <si>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</si>
  <si>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</si>
  <si>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</si>
  <si>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</si>
  <si>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</si>
  <si>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</si>
  <si>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</si>
  <si>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</si>
  <si>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</si>
  <si>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</si>
  <si>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</si>
  <si>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</si>
  <si>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</si>
  <si>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</si>
  <si>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</si>
  <si>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</si>
  <si>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</si>
  <si>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</si>
  <si>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</si>
  <si>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</si>
  <si>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</si>
  <si>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</si>
  <si>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</si>
  <si>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</si>
  <si>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</si>
  <si>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</si>
  <si>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</si>
  <si>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</si>
  <si>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</si>
  <si>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</si>
  <si>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</si>
  <si>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</si>
  <si>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</si>
  <si>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</si>
  <si>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</si>
  <si>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</si>
  <si>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</si>
  <si>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</si>
  <si>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</si>
  <si>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</si>
  <si>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</si>
  <si>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</si>
  <si>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</si>
  <si>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</si>
  <si>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</si>
  <si>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</si>
  <si>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</si>
  <si>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</si>
  <si>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</si>
  <si>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</si>
  <si>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</si>
  <si>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</si>
  <si>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</si>
  <si>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</si>
  <si>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</si>
  <si>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</si>
  <si>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</si>
  <si>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</si>
  <si>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</si>
  <si>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</si>
  <si>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</si>
  <si>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</si>
  <si>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</si>
  <si>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</si>
  <si>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</si>
  <si>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</si>
  <si>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</si>
  <si>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</si>
  <si>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</si>
  <si>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</si>
  <si>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</si>
  <si>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</si>
  <si>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</si>
  <si>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</si>
  <si>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</si>
  <si>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</si>
  <si>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</si>
  <si>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</si>
  <si>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</si>
  <si>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</si>
  <si>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</si>
  <si>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</si>
  <si>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</si>
  <si>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</si>
  <si>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</si>
  <si>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</si>
  <si>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</si>
  <si>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</si>
  <si>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</si>
  <si>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</si>
  <si>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</si>
  <si>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</si>
  <si>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</si>
  <si>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</si>
  <si>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</si>
  <si>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</si>
  <si>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</si>
  <si>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</si>
  <si>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</si>
  <si>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</si>
  <si>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</si>
  <si>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</si>
  <si>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</si>
  <si>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</si>
  <si>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</si>
  <si>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</si>
  <si>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</si>
  <si>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</si>
  <si>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</si>
  <si>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</si>
  <si>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</si>
  <si>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</si>
  <si>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</si>
  <si>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</si>
  <si>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</si>
  <si>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</si>
  <si>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</si>
  <si>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</si>
  <si>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</si>
  <si>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</si>
  <si>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</si>
  <si>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</si>
  <si>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</si>
  <si>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</si>
  <si>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</si>
  <si>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</si>
  <si>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</si>
  <si>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</si>
  <si>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</si>
  <si>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</si>
  <si>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</si>
  <si>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</si>
  <si>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</si>
  <si>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</si>
  <si>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</si>
  <si>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</si>
  <si>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</si>
  <si>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</si>
  <si>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</si>
  <si>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</si>
  <si>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</si>
  <si>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</si>
  <si>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</si>
  <si>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</si>
  <si>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</si>
  <si>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</si>
  <si>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</si>
  <si>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</si>
  <si>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</si>
  <si>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</si>
  <si>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</si>
  <si>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</si>
  <si>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</si>
  <si>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</si>
  <si>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</si>
  <si>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</si>
  <si>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</si>
  <si>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</si>
  <si>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</si>
  <si>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</si>
  <si>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</si>
  <si>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</si>
  <si>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</si>
  <si>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</si>
  <si>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</si>
  <si>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</si>
  <si>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</si>
  <si>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</si>
  <si>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</si>
  <si>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</si>
  <si>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</si>
  <si>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</si>
  <si>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</si>
  <si>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</si>
  <si>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</si>
  <si>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</si>
  <si>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</si>
  <si>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</si>
  <si>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</si>
  <si>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</si>
  <si>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</si>
  <si>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</si>
  <si>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</si>
  <si>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</si>
  <si>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</si>
  <si>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</si>
  <si>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</si>
  <si>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</si>
  <si>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</si>
  <si>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</si>
  <si>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</si>
  <si>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</si>
  <si>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</si>
  <si>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</si>
  <si>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</si>
  <si>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</si>
  <si>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</si>
  <si>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</si>
  <si>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</si>
  <si>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</si>
  <si>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</si>
  <si>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</si>
  <si>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</si>
  <si>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</si>
  <si>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</si>
  <si>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</si>
  <si>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</si>
  <si>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</si>
  <si>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</si>
  <si>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</si>
  <si>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</si>
  <si>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</si>
  <si>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</si>
  <si>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</si>
  <si>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</si>
  <si>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</si>
  <si>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</si>
  <si>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</si>
  <si>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</si>
  <si>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</si>
  <si>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</si>
  <si>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</si>
  <si>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</si>
  <si>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</si>
  <si>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</si>
  <si>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</si>
  <si>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</si>
  <si>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</si>
  <si>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</si>
  <si>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</si>
  <si>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</si>
  <si>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</si>
  <si>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</si>
  <si>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</si>
  <si>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</si>
  <si>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</si>
  <si>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</si>
  <si>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</si>
  <si>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</si>
  <si>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</si>
  <si>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</si>
  <si>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</si>
  <si>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</si>
  <si>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</si>
  <si>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</si>
  <si>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</si>
  <si>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</si>
  <si>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</si>
  <si>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</si>
  <si>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</si>
  <si>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</si>
  <si>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</si>
  <si>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</si>
  <si>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</si>
  <si>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</si>
  <si>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</si>
  <si>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</si>
  <si>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</si>
  <si>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</si>
  <si>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</si>
  <si>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</si>
  <si>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</si>
  <si>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</si>
  <si>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</si>
  <si>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</si>
  <si>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</si>
  <si>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</si>
  <si>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</si>
  <si>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</si>
  <si>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</si>
  <si>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</si>
  <si>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</si>
  <si>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</si>
  <si>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</si>
  <si>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</si>
  <si>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</si>
  <si>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</si>
  <si>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</si>
  <si>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</si>
  <si>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</si>
  <si>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</si>
  <si>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</si>
  <si>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</si>
  <si>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</si>
  <si>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</si>
  <si>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</si>
  <si>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</si>
  <si>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</si>
  <si>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</si>
  <si>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</si>
  <si>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</si>
  <si>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</si>
  <si>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</si>
  <si>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</si>
  <si>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</si>
  <si>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</si>
  <si>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</si>
  <si>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</si>
  <si>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</si>
  <si>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</si>
  <si>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</si>
  <si>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</si>
  <si>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</si>
  <si>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</si>
  <si>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</si>
  <si>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</si>
  <si>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</si>
  <si>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</si>
  <si>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</si>
  <si>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</si>
  <si>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</si>
  <si>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</si>
  <si>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</si>
  <si>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</si>
  <si>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</si>
  <si>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</si>
  <si>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</si>
  <si>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</si>
  <si>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</si>
  <si>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</si>
  <si>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</si>
  <si>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</si>
  <si>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</si>
  <si>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</si>
  <si>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</si>
  <si>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</si>
  <si>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</si>
  <si>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</si>
  <si>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</si>
  <si>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</si>
  <si>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</si>
  <si>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</si>
  <si>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</si>
  <si>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</si>
  <si>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</si>
  <si>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</si>
  <si>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</si>
  <si>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</si>
  <si>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</si>
  <si>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</si>
  <si>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</si>
  <si>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</si>
  <si>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</si>
  <si>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</si>
  <si>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</si>
  <si>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</si>
  <si>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</si>
  <si>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</si>
  <si>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</si>
  <si>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</si>
  <si>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</si>
  <si>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</si>
  <si>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</si>
  <si>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</si>
  <si>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</si>
  <si>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</si>
  <si>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</si>
  <si>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</si>
  <si>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</si>
  <si>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</si>
  <si>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</si>
  <si>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</si>
  <si>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</si>
  <si>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</si>
  <si>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</si>
  <si>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</si>
  <si>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</si>
  <si>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</si>
  <si>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</si>
  <si>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</si>
  <si>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</si>
  <si>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</si>
  <si>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</si>
  <si>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</si>
  <si>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</si>
  <si>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</si>
  <si>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</si>
  <si>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</si>
  <si>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</si>
  <si>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</si>
  <si>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</si>
  <si>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</si>
  <si>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</si>
  <si>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</si>
  <si>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</si>
  <si>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</si>
  <si>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</si>
  <si>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</si>
  <si>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</si>
  <si>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</si>
  <si>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</si>
  <si>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</si>
  <si>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</si>
  <si>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</si>
  <si>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</si>
  <si>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</si>
  <si>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</si>
  <si>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</si>
  <si>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</si>
  <si>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</si>
  <si>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</si>
  <si>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</si>
  <si>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</si>
  <si>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</si>
  <si>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</si>
  <si>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</si>
  <si>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</si>
  <si>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</si>
  <si>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</si>
  <si>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</si>
  <si>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</si>
  <si>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</si>
  <si>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</si>
  <si>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</si>
  <si>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</si>
  <si>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</si>
  <si>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</si>
  <si>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</si>
  <si>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</si>
  <si>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</si>
  <si>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</si>
  <si>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</si>
  <si>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</si>
  <si>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</si>
  <si>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</si>
  <si>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</si>
  <si>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</si>
  <si>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</si>
  <si>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</si>
  <si>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</si>
  <si>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</si>
  <si>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</si>
  <si>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</si>
  <si>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</si>
  <si>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</si>
  <si>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</si>
  <si>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</si>
  <si>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</si>
  <si>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</si>
  <si>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</si>
  <si>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</si>
  <si>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</si>
  <si>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</si>
  <si>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</si>
  <si>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</si>
  <si>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</si>
  <si>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</si>
  <si>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</si>
  <si>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</si>
  <si>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</si>
  <si>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</si>
  <si>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</si>
  <si>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</si>
  <si>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</si>
  <si>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</si>
  <si>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</si>
  <si>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</si>
  <si>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</si>
  <si>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</si>
  <si>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</si>
  <si>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</si>
  <si>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</si>
  <si>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</si>
  <si>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</si>
  <si>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</si>
  <si>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</si>
  <si>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</si>
  <si>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</si>
  <si>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</si>
  <si>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</si>
  <si>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</si>
  <si>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</si>
  <si>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</si>
  <si>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</si>
  <si>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</si>
  <si>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</si>
  <si>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</si>
  <si>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</si>
  <si>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</si>
  <si>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</si>
  <si>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</si>
  <si>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</si>
  <si>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</si>
  <si>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</si>
  <si>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</si>
  <si>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</si>
  <si>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</si>
  <si>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Fairfield</t>
  </si>
  <si>
    <t>Connecticut</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</si>
  <si>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</si>
  <si>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</si>
  <si>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</si>
  <si>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</si>
  <si>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</si>
  <si>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</si>
  <si>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</si>
  <si>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</si>
  <si>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</si>
  <si>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</si>
  <si>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</si>
  <si>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Dollywood and Dollywood’s DreamMore Resort and Spa are currently closed to help ensure the health and safety of our guests and hosts. We will continue to communicate any additional changes as they occur.</t>
  </si>
  <si>
    <t xml:space="preserve">Six Flags Georgia has temporarily suspended operations until mid-May, or as soon as possible thereafter. We will continue to closely monitor these evolving conditions related to COVID-19, and will follow the most current guidance from federal, state, and local officials. As such, tickets should be suspended for visits during this time to avoid potential cancellation requests. </t>
  </si>
  <si>
    <t xml:space="preserve">Madame Tussauds Orlando has been temporarily closed in an abundance of caution, and we remain in contact with the authorities on when we can re-open.  </t>
  </si>
  <si>
    <t xml:space="preserve">SEA LIFE Orlando Aquarium has been temporarily closed in an abundance of caution, and we remain in contact with the authorities on when we can re-open.  </t>
  </si>
  <si>
    <t>Madame Tussauds Nashville Any tickets purchased for use during the March closure period may be used for any future date through December 31, 2020.</t>
  </si>
  <si>
    <t>Date 
Updated</t>
  </si>
  <si>
    <t>Location
 City/State</t>
  </si>
  <si>
    <t xml:space="preserve">Special Notes 
</t>
  </si>
  <si>
    <t xml:space="preserve">Multiple </t>
  </si>
  <si>
    <t>Cities</t>
  </si>
  <si>
    <t xml:space="preserve">Gray Line New York Sightseeing: Effective March 19th at 5pm, all sightseeing services will be suspended until April 1st. All vouchers and tickets will be honored on future dates.  Details to follow next week.  As a reminder, all of our tours are free sell and do not require reservations. As previously advised, our day excursion to Niagara by Air is suspended until April 6th.  Day excursions by bus/van will resume on April 20th.  Bookings for all day excursions are open now for all future dates.    For any questions and concerns, please contact our customer service team infoTO@NewYorkSightseeing.com .Our team will be available Monday-Friday, 8am-5pm EDT.  We understand this is a stressful time, and we ask for your patience as we do our best to assist our customers. Let’s keep the communication open. </t>
  </si>
  <si>
    <t>WonderWorks (ALL LOCATIONS) &amp; Alcatraz East Crime Museum are temporarily closed until further notice</t>
  </si>
  <si>
    <t xml:space="preserve">Six Flags Discovery Kingdom has suspended operations until Mid May or as soon as possible thereafter.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</si>
  <si>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t xml:space="preserve">San Diego Zoo and the San Diego Zoo Safari Park will remain closed until further notice. We continue to have essential and dedicated staff on grounds at both parks ensuring the remarkable wildlife in our care continue to thrive. The urgent nature of our work to save species is unchanged, even in the face of this pandemic. Species will continue to disappear from the planet at an accelerated rate if we do not remain steadfast in fulfilling our mission. Our support, your support, and the support of our partners around the world are vital lifelines for the world’s extraordinary species of animals and plants. The world-famous parks will continue to be maintained and cared for so they can be ready to open when you are able to visit us again. And, despite being closed to the public, San Diego Zoo Global has been continuing to financially support its staff and last week confirmed that it would continue to support all its employees through April 19, and will continue to do what we can to support the team throughout this challenging time. We keep at the forefront of our thoughts the well-being of these dedicated employees and the many volunteers, who make our parks such special places to visit. We look forward to the day we get to welcome you back. #WereHereTogether </t>
  </si>
  <si>
    <r>
      <rPr>
        <b/>
        <sz val="11"/>
        <color theme="1"/>
        <rFont val="Calibri"/>
        <family val="2"/>
        <scheme val="minor"/>
      </rPr>
      <t>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</si>
  <si>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</si>
  <si>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</si>
  <si>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</si>
  <si>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</si>
  <si>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</si>
  <si>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</si>
  <si>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</si>
  <si>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</si>
  <si>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</si>
  <si>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</si>
  <si>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</si>
  <si>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</si>
  <si>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</si>
  <si>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</si>
  <si>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</si>
  <si>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</si>
  <si>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</si>
  <si>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</si>
  <si>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</si>
  <si>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</si>
  <si>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</si>
  <si>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</si>
  <si>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Has temporarily suspended operations until mid-May, or as soon as possible thereafter.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</si>
  <si>
    <t>Fair is Cancelled for 2020</t>
  </si>
  <si>
    <t>Vendor is offering vouchers for guests who are not able to use their tickets. Contact Rod Labranch.</t>
  </si>
  <si>
    <t>Closed for the season</t>
  </si>
  <si>
    <t>Wet n Wild Emerald Pointe</t>
  </si>
  <si>
    <t>Riverbanks Zoo &amp; Garden is currently closed to the public now through March 31st. Should our reopening date be pushed back, I will be sure to reach out and let you know.</t>
  </si>
  <si>
    <t>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</si>
  <si>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</si>
  <si>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t>South Carolina Aquarium made the decision to close to the public beginning Monday, March 16 through at least March 31, 2020. I will be thinking of you and your team during these difficult times, I know it will be challenging but together we will get through it. I hope you are staying healthy and safe and that we will be able to work together again soon!</t>
  </si>
  <si>
    <r>
      <t>Maritime Museum of San Diego</t>
    </r>
    <r>
      <rPr>
        <sz val="11"/>
        <color theme="1"/>
        <rFont val="Calibri"/>
        <family val="2"/>
        <scheme val="minor"/>
      </rPr>
      <t xml:space="preserve"> will be temporarily closed starting Monday, March 16, 2020. We will be open a limited basis March 14 and 15. 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r>
  </si>
  <si>
    <t>Colonial Williamsburg will close most public sites across the Foundation for two weeks beginning on Monday, March 16, with tentative plans to reopen on Monday, March 30. Please honor any ticket returns for members that planned to visit during this time. If members decide to visit later in the year, our core tickets are valid until 1/1/21. Please visit our new website for any additional information www.colonialwilliamsburg.org.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</si>
  <si>
    <r>
      <t>Jamestown-Yorktown Foundation</t>
    </r>
    <r>
      <rPr>
        <sz val="11"/>
        <color theme="1"/>
        <rFont val="Calibri"/>
        <family val="2"/>
        <scheme val="minor"/>
      </rPr>
      <t>, the state agency that operates Jamestown Settlement and the American Revolution Museum at Yorktown museums, will temporarily close the museums to the public beginning Saturday, March 14, through Sunday, March 29.</t>
    </r>
  </si>
  <si>
    <r>
      <t>LEGOLAND® California</t>
    </r>
    <r>
      <rPr>
        <sz val="11"/>
        <color theme="1"/>
        <rFont val="Calibri"/>
        <family val="2"/>
        <scheme val="minor"/>
      </rPr>
      <t xml:space="preserve"> will temporarily close its theme park, water park and SEA LIFE® aquarium. The closures </t>
    </r>
    <r>
      <rPr>
        <b/>
        <sz val="11"/>
        <color theme="1"/>
        <rFont val="Calibri"/>
        <family val="2"/>
        <scheme val="minor"/>
      </rPr>
      <t>will be effective beginning Saturday, March 14 through March 31, 2020. LEGOLAND®</t>
    </r>
    <r>
      <rPr>
        <sz val="11"/>
        <color theme="1"/>
        <rFont val="Calibri"/>
        <family val="2"/>
        <scheme val="minor"/>
      </rPr>
      <t xml:space="preserve"> Hotel will remain open during this time. The health and safety of our guests and our staff is always our top priority and we are continuing to implement preventive measures in line with the recommendations of the CDC guidelines. Employees will continue to work on site as scheduled.  For guests wanting more information, please visit: LEGOLAND.com/covid-19/ </t>
    </r>
  </si>
  <si>
    <r>
      <t xml:space="preserve"> Georgia Aquarium to Remain Closed Until May 15th.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</si>
  <si>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t xml:space="preserve">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</si>
  <si>
    <t>Audubon Nature Institute is looking forward to welcoming the community back to our parks and museums. Per state and city public health directives, Audubon will follow a phased approach that strictly limits attendance and programming. Along with attendance limits that support physical distancing, other safety initiatives include online timed ticketing, requiring staff to wear masks in public spaces, and stringent cleaning protocols. We will announce our plans to reopen safely for our employees and guests once we have finalized these new operating procedures.</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</si>
  <si>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</si>
  <si>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</si>
  <si>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r>
      <t>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</si>
  <si>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t xml:space="preserve">LEGOLAND Florida </t>
    </r>
    <r>
      <rPr>
        <sz val="11"/>
        <color theme="1"/>
        <rFont val="Calibri"/>
        <family val="2"/>
        <scheme val="minor"/>
      </rPr>
      <t xml:space="preserve">extends closure until further notice.  Also note, Pirate Island Hotel opening has now been pushed to June 1. I hope you and your family continue to stay healthy and safe. </t>
    </r>
  </si>
  <si>
    <t>While there have been no reported cases of the virus in our operations, in order to help slow the community spread of COVID-19 and in accordance with local and State regulations issued across North America for reducing guest capacity in restaurants, bars and areas of congregation, we are suspending our operations as outlined below:
    Baltimore until restrictions are lifted
    Boston until April 5th 
    Chicago until March 30th
    Philadelphia until March 27th
    New York until April 5th 
    Norfolk, VA until restrictions are lifted
    Sacramento until restrictions are lifted
    San Francisco until restrictions are lifted
    Los Angeles until restrictions are lifted
    Washington DC until April 1st
    San Diego until restrictions are lifted
    Marina Del Rey until restrictions are lifted
    Newport Beach until restrictions are lifted
    Toronto – voluntarily Suspended in light of public health considerations
    Gananoque (Hasn’t Started Operations)
During this time, we will continue to monitor the situation and keep you updated should timing of these closures change. More information as it becomes available will also be provided via http://hornblower.com/coronavirus/</t>
  </si>
  <si>
    <r>
      <rPr>
        <b/>
        <u/>
        <sz val="11"/>
        <color theme="1"/>
        <rFont val="Calibri"/>
        <family val="2"/>
        <scheme val="minor"/>
      </rPr>
      <t xml:space="preserve">Mammoth Mountain Ski Resort </t>
    </r>
    <r>
      <rPr>
        <sz val="11"/>
        <color theme="1"/>
        <rFont val="Calibri"/>
        <family val="2"/>
        <scheme val="minor"/>
      </rPr>
      <t>has authorized the return of the unsold stock consignment tickets that were issued to some facilities. 
The TMS return window is open now through May 15, 2020. Late returns for customers will be accepted by Mammoth until June 1st. This date could shift depending upon when installations are back operational.
For instructions on how to complete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</si>
  <si>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r>
      <t xml:space="preserve">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</si>
  <si>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r>
      <t xml:space="preserve">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</si>
  <si>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t>Opening on June 1st, 2020</t>
  </si>
  <si>
    <t>The Museum is temporarily closed until non-essential businesses are reopened in the state.</t>
  </si>
  <si>
    <t>Temporarily Closed</t>
  </si>
  <si>
    <t>Open for Essential Travel Only</t>
  </si>
  <si>
    <t>Close until further notice</t>
  </si>
  <si>
    <t>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</si>
  <si>
    <t>Partial Open</t>
  </si>
  <si>
    <t xml:space="preserve">Graceland tour tickets for March 21 to May 20, 2020, will be automatically extended to use any date within one year of the original tour date. Once you are prepared to reschedule your Graceland experience, all you have to do is email us at reservations@graceland.com or give us a call at 901-332-3322 or 1-800-238-2000 with your new date and order number. The full value of your original tour ticket will be applied towards your rescheduled tour ticket of equal or greater value. </t>
  </si>
  <si>
    <t>California’s Great America - will postpone its park opening this season.  We will work with our guests who have prepaid tickets during the time period of our park closure.  Refunds may be requested by contacting us at social@cagreatamerica.com.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</si>
  <si>
    <r>
      <rPr>
        <b/>
        <sz val="11"/>
        <color theme="1"/>
        <rFont val="Calibri"/>
        <family val="2"/>
        <scheme val="minor"/>
      </rPr>
      <t>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</si>
  <si>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t>City State:</t>
  </si>
  <si>
    <t>Status:</t>
  </si>
  <si>
    <t>Date of Last Update:</t>
  </si>
  <si>
    <t>Details:</t>
  </si>
  <si>
    <t>Quick Look-Up Vendor Status</t>
  </si>
  <si>
    <t>Select Vendor:</t>
  </si>
  <si>
    <t xml:space="preserve"> &lt;-- Click on Box to see drop down list</t>
  </si>
  <si>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</si>
  <si>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</si>
  <si>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r>
      <rPr>
        <b/>
        <u/>
        <sz val="11"/>
        <color theme="1"/>
        <rFont val="Calibri"/>
        <family val="2"/>
        <scheme val="minor"/>
      </rPr>
      <t>Kings Dominion</t>
    </r>
    <r>
      <rPr>
        <u/>
        <sz val="11"/>
        <color theme="1"/>
        <rFont val="Calibri"/>
        <family val="2"/>
        <scheme val="minor"/>
      </rPr>
      <t xml:space="preserve"> -</t>
    </r>
    <r>
      <rPr>
        <sz val="11"/>
        <color theme="10"/>
        <rFont val="Calibri"/>
        <family val="2"/>
        <scheme val="minor"/>
      </rPr>
      <t xml:space="preserve"> </t>
    </r>
    <r>
      <rPr>
        <sz val="11"/>
        <color theme="1"/>
        <rFont val="Calibri"/>
        <family val="2"/>
        <scheme val="minor"/>
      </rPr>
      <t>will postpone its park opening this season until Saturday, April 4.  The Kings Dominion KOA Campground will remain open.  We will work with our guests who have prepaid tickets or booked rooms during the time period of our park closure.  Refunds or re-bookings may be requested at info@kingsdominion.com.</t>
    </r>
  </si>
  <si>
    <r>
      <t>Universal Hollywood clarification:</t>
    </r>
    <r>
      <rPr>
        <sz val="11"/>
        <color theme="1"/>
        <rFont val="Calibri"/>
        <family val="2"/>
        <scheme val="minor"/>
      </rPr>
      <t xml:space="preserve">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</si>
  <si>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t>No Status Available at this time. Please check back soon!</t>
  </si>
  <si>
    <t xml:space="preserve">Postponed several events : 2020 Season Passes &amp; Season Pass Add-On Products are extended through 2021
 Pre-K Passes will be valid only for the 2020 season.  https://www.carowinds.com/park-update
</t>
  </si>
  <si>
    <t>No Reopening date at this time. They are training employees on new procedures.</t>
  </si>
  <si>
    <t xml:space="preserve">No Reopening date at this time.  
</t>
  </si>
  <si>
    <t>Park is temporarily closed</t>
  </si>
  <si>
    <t>Is getting ready to re-open. Ask that visitors check their website for must up to date status: www.gatorland.com</t>
  </si>
  <si>
    <t xml:space="preserve">Closed as of 4/13/2020 </t>
  </si>
  <si>
    <t>Various</t>
  </si>
  <si>
    <t>Locations are closed pass holders should visit ikonpass.com</t>
  </si>
  <si>
    <t>Closed until future notice</t>
  </si>
  <si>
    <t>All Performance Temporarily Suspended</t>
  </si>
  <si>
    <t>Temporarily Closed, planning on re-opening on June 10th</t>
  </si>
  <si>
    <t>Temporarily Closed, planning on re-opening on June 1st</t>
  </si>
  <si>
    <t>Delayed Opening of Season</t>
  </si>
  <si>
    <r>
      <rPr>
        <b/>
        <sz val="11"/>
        <color theme="1"/>
        <rFont val="Calibri"/>
        <family val="2"/>
        <scheme val="minor"/>
      </rPr>
      <t>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May 31,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Please find attached the Official Notice of Change regarding the Universal Orlando 2019 Military Promotion tickets. The NEW last day to use these tickets is now 18 December 2020.</t>
    </r>
  </si>
  <si>
    <t>Some locations are open for guests. Visit: www.iflyworld.com for current listing of available locations.</t>
  </si>
  <si>
    <t>Temporarily closed until further notice.</t>
  </si>
  <si>
    <t>Open Friday-Sunday 10:00 am-5:00 pm</t>
  </si>
  <si>
    <t>Temporarily closed</t>
  </si>
  <si>
    <t>Airboat tours temporarily closed; Drive-thru Safari Park is open</t>
  </si>
  <si>
    <t xml:space="preserve"> OPEN from 10:00am to 4:00pm - 7 days a week. Will resume normal operating hours after June 1st. Tours have limited seating capacity with no more than 9 passengers on our 17 passenger boats until Florida moves to Phase II.</t>
  </si>
  <si>
    <r>
      <t xml:space="preserve">Walt Disney World UPDATE: Parks are closed until further notice.
</t>
    </r>
    <r>
      <rPr>
        <b/>
        <sz val="11"/>
        <color theme="1"/>
        <rFont val="Calibri"/>
        <family val="2"/>
        <scheme val="minor"/>
      </rPr>
      <t>5/14/2020:</t>
    </r>
    <r>
      <rPr>
        <sz val="11"/>
        <color theme="1"/>
        <rFont val="Calibri"/>
        <family val="2"/>
        <scheme val="minor"/>
      </rPr>
      <t xml:space="preserve">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r>
      <rPr>
        <b/>
        <sz val="11"/>
        <color theme="1"/>
        <rFont val="Calibri"/>
        <family val="2"/>
        <scheme val="minor"/>
      </rPr>
      <t/>
    </r>
  </si>
  <si>
    <r>
      <t xml:space="preserve">We’re re-opening this </t>
    </r>
    <r>
      <rPr>
        <b/>
        <sz val="11"/>
        <color theme="1"/>
        <rFont val="Calibri"/>
        <family val="2"/>
        <scheme val="minor"/>
      </rPr>
      <t xml:space="preserve">Friday 5/15 </t>
    </r>
    <r>
      <rPr>
        <sz val="11"/>
        <color theme="1"/>
        <rFont val="Calibri"/>
        <family val="2"/>
        <scheme val="minor"/>
      </rPr>
      <t>and will be open all weekend!</t>
    </r>
  </si>
  <si>
    <t>Graceland is opening its gate on May 21st. Will be at 25% capacity, visitors encouraged to purchase tickets and reserve tours time in advance.</t>
  </si>
  <si>
    <t>Tours are closed but working to reopen. Guests are encourage to book for a future date.</t>
  </si>
  <si>
    <t>Any admission tickets purchased before Hersheypark's 2020 Summer opening (official opening date TBD) will be valid through 6/30/21.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</si>
  <si>
    <t>Park and restaurants are open but The Wheel is still closed to guests.</t>
  </si>
  <si>
    <t>Temporarily closed. Reservations booked while closed March 20 thru May 31 have 2 options available: 1) reschedule for a future date to be used within a year; 2) issue gift card at the same value of original booking to be used for tickets at Teatro Martini or Pirate Dinner Adventure Orlando within a year.</t>
  </si>
  <si>
    <t>Closed until further notice</t>
  </si>
  <si>
    <t>Call before selling for availability</t>
  </si>
  <si>
    <r>
      <rPr>
        <b/>
        <sz val="11"/>
        <color theme="1"/>
        <rFont val="Calibri"/>
        <family val="2"/>
        <scheme val="minor"/>
      </rPr>
      <t xml:space="preserve">Parks are closed until further notice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</si>
  <si>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1"/>
        <color theme="1"/>
        <rFont val="Calibri"/>
        <family val="2"/>
        <scheme val="minor"/>
      </rPr>
      <t xml:space="preserve">Tickets are offline in TMS until vendor allows third party ticket sales. </t>
    </r>
    <r>
      <rPr>
        <sz val="11"/>
        <color theme="1"/>
        <rFont val="Calibri"/>
        <family val="2"/>
        <scheme val="minor"/>
      </rPr>
      <t xml:space="preserve">
5/14/2020:  Will have reduced capacity upon reopening: 
Here are a few modifications to our normal operating procedures:
Reduced operating hours to allow for additional cleaning and sanitation
 Online timed tickets required for all guests, to ensure we are managing the 
25% max attendance requirement and for the safety, limited contact and comfortability of all guests (No prepaid tickets or vouchers will be accepted during this soft opening period)"
  6 foot (minimum) “I Need My Space” markers and hand sanitizer stations 
are being placed throughout the park and in the proposed open F&amp;B location (Orbit Café)"
·       Increased cleaning and more frequent wipe downs of all public areas  
·       Face mask/covering requirement for all staff and guests
·       Dine With an Astronaut, IMAX films, attraction pre-shows, general and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</si>
  <si>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t>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</si>
  <si>
    <t>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</si>
  <si>
    <r>
      <t>Tickets are offline in TMS until vendor allows third party ticket sales.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</si>
  <si>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t xml:space="preserve">Tickets are offline in TMS until vendor allows third party ticket sales. </t>
  </si>
  <si>
    <t>Closed permanently; Follow cancellation instructions on next tab.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</si>
</sst>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u/>
      <sz val="11"/>
      <color theme="10"/>
      <name val="Calibri"/>
      <family val="2"/>
      <scheme val="minor"/>
    </font>
    <font>
      <sz val="11"/>
      <color theme="10"/>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6" fillId="0" borderId="0" applyNumberFormat="0" applyFill="0" applyBorder="0" applyAlignment="0" applyProtection="0"/>
  </cellStyleXfs>
  <cellXfs count="68">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9" fillId="0" borderId="0" xfId="0" applyFont="1" applyProtection="1">
      <protection locked="0"/>
    </xf>
    <xf numFmtId="0" fontId="9" fillId="0" borderId="0" xfId="0" applyFont="1"/>
    <xf numFmtId="0" fontId="9" fillId="0" borderId="0" xfId="0" applyFont="1" applyAlignment="1">
      <alignment vertical="top"/>
    </xf>
    <xf numFmtId="0" fontId="0" fillId="0" borderId="0" xfId="0" applyFill="1" applyAlignment="1">
      <alignment vertical="top" wrapText="1"/>
    </xf>
    <xf numFmtId="0" fontId="0" fillId="0" borderId="0" xfId="0" applyFill="1"/>
    <xf numFmtId="0" fontId="10"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2" fillId="0" borderId="0" xfId="0" applyFont="1" applyAlignment="1">
      <alignment horizontal="center"/>
    </xf>
    <xf numFmtId="0" fontId="12" fillId="0" borderId="0" xfId="0" applyFont="1" applyBorder="1" applyAlignment="1">
      <alignment horizontal="center"/>
    </xf>
    <xf numFmtId="0" fontId="10" fillId="0" borderId="0" xfId="0" applyFont="1" applyFill="1" applyBorder="1" applyAlignment="1" applyProtection="1">
      <alignment horizontal="center"/>
      <protection locked="0"/>
    </xf>
    <xf numFmtId="0" fontId="10" fillId="0" borderId="0" xfId="0" applyFont="1" applyBorder="1" applyProtection="1"/>
    <xf numFmtId="0" fontId="10" fillId="3" borderId="9" xfId="0" applyFont="1" applyFill="1" applyBorder="1" applyAlignment="1">
      <alignment horizontal="center"/>
    </xf>
    <xf numFmtId="14" fontId="10" fillId="3" borderId="9"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0" xfId="0" applyFont="1" applyAlignment="1" applyProtection="1">
      <alignment vertical="top"/>
    </xf>
    <xf numFmtId="14" fontId="0" fillId="0" borderId="7" xfId="0" applyNumberFormat="1" applyBorder="1" applyAlignment="1" applyProtection="1">
      <alignment vertical="top"/>
    </xf>
    <xf numFmtId="0" fontId="3" fillId="0" borderId="3" xfId="0" applyFont="1"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8" xfId="0" applyBorder="1" applyAlignment="1" applyProtection="1">
      <alignment vertical="top" wrapText="1"/>
    </xf>
    <xf numFmtId="0" fontId="0" fillId="0" borderId="0" xfId="0" applyFont="1" applyBorder="1" applyAlignment="1" applyProtection="1">
      <alignment vertical="top" wrapText="1"/>
    </xf>
    <xf numFmtId="0" fontId="0" fillId="0" borderId="0" xfId="0" applyAlignment="1" applyProtection="1">
      <alignment horizontal="center" vertical="top"/>
      <protection locked="0"/>
    </xf>
    <xf numFmtId="0" fontId="0" fillId="0" borderId="3" xfId="0" applyFont="1" applyBorder="1" applyAlignment="1" applyProtection="1">
      <alignment vertical="top" wrapText="1"/>
    </xf>
    <xf numFmtId="0" fontId="0" fillId="0" borderId="3" xfId="0" applyBorder="1" applyAlignment="1" applyProtection="1">
      <alignment vertical="top"/>
    </xf>
    <xf numFmtId="0" fontId="0" fillId="0" borderId="3" xfId="0" applyBorder="1" applyAlignment="1">
      <alignment vertical="top" wrapText="1"/>
    </xf>
    <xf numFmtId="0" fontId="0" fillId="0" borderId="3" xfId="1" applyFont="1" applyBorder="1" applyAlignment="1" applyProtection="1">
      <alignment horizontal="left" vertical="top" wrapText="1"/>
    </xf>
    <xf numFmtId="0" fontId="6" fillId="0" borderId="3" xfId="1" applyBorder="1" applyAlignment="1" applyProtection="1">
      <alignmen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0"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0" fillId="2" borderId="16" xfId="0" applyFill="1" applyBorder="1" applyAlignment="1">
      <alignment horizontal="left" vertical="top" wrapText="1"/>
    </xf>
    <xf numFmtId="0" fontId="0" fillId="2" borderId="17" xfId="0" applyFill="1" applyBorder="1" applyAlignment="1">
      <alignment horizontal="left" vertical="top" wrapText="1"/>
    </xf>
    <xf numFmtId="0" fontId="11" fillId="0" borderId="0" xfId="0" applyFont="1" applyAlignment="1">
      <alignment horizontal="center"/>
    </xf>
    <xf numFmtId="0" fontId="12" fillId="0" borderId="13" xfId="0" applyFont="1" applyBorder="1" applyAlignment="1">
      <alignment horizontal="center"/>
    </xf>
    <xf numFmtId="0" fontId="12" fillId="0" borderId="0" xfId="0" applyFont="1" applyAlignment="1">
      <alignment horizontal="center"/>
    </xf>
    <xf numFmtId="0" fontId="10" fillId="3" borderId="18" xfId="0" applyFont="1" applyFill="1" applyBorder="1" applyAlignment="1" applyProtection="1">
      <alignment horizontal="left"/>
      <protection locked="0"/>
    </xf>
    <xf numFmtId="0" fontId="10" fillId="3" borderId="19" xfId="0" applyFont="1" applyFill="1" applyBorder="1" applyAlignment="1" applyProtection="1">
      <alignment horizontal="left"/>
      <protection locked="0"/>
    </xf>
    <xf numFmtId="0" fontId="10" fillId="3" borderId="20" xfId="0" applyFont="1" applyFill="1" applyBorder="1" applyAlignment="1" applyProtection="1">
      <alignment horizontal="left"/>
      <protection locked="0"/>
    </xf>
    <xf numFmtId="0" fontId="10" fillId="3" borderId="18" xfId="0" applyFont="1" applyFill="1" applyBorder="1" applyAlignment="1" applyProtection="1">
      <alignment horizontal="left"/>
    </xf>
    <xf numFmtId="0" fontId="10" fillId="3" borderId="19" xfId="0" applyFont="1" applyFill="1" applyBorder="1" applyAlignment="1" applyProtection="1">
      <alignment horizontal="left"/>
    </xf>
    <xf numFmtId="0" fontId="10" fillId="3" borderId="20" xfId="0" applyFont="1" applyFill="1" applyBorder="1" applyAlignment="1" applyProtection="1">
      <alignment horizontal="left"/>
    </xf>
    <xf numFmtId="0" fontId="8" fillId="0" borderId="0" xfId="0" applyFont="1" applyAlignment="1" applyProtection="1">
      <alignment horizontal="center" vertical="top"/>
    </xf>
    <xf numFmtId="14" fontId="0" fillId="0" borderId="0" xfId="0" applyNumberFormat="1" applyAlignment="1" applyProtection="1">
      <alignment horizontal="center" vertical="top"/>
      <protection locked="0"/>
    </xf>
    <xf numFmtId="0" fontId="0" fillId="0" borderId="0" xfId="0" applyAlignment="1" applyProtection="1">
      <alignment horizontal="center" vertical="top"/>
      <protection locked="0"/>
    </xf>
    <xf numFmtId="0" fontId="0" fillId="0" borderId="0" xfId="0" applyBorder="1" applyAlignment="1">
      <alignment vertical="top" wrapText="1"/>
    </xf>
  </cellXfs>
  <cellStyles count="2">
    <cellStyle name="Hyperlink" xfId="1" builtinId="8"/>
    <cellStyle name="Normal" xfId="0" builtinId="0"/>
  </cellStyles>
  <dxfs count="10">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37" totalsRowShown="0" headerRowDxfId="9" dataDxfId="7" headerRowBorderDxfId="8" tableBorderDxfId="6" totalsRowBorderDxfId="5">
  <autoFilter ref="A4:E137"/>
  <sortState ref="A5:E137">
    <sortCondition descending="1" ref="D4:D137"/>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reservations@graceland.com" TargetMode="External"/><Relationship Id="rId1" Type="http://schemas.openxmlformats.org/officeDocument/2006/relationships/hyperlink" Target="mailto:info@kingsdominion.com" TargetMode="Externa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2"/>
  <sheetViews>
    <sheetView topLeftCell="A4" workbookViewId="0">
      <selection activeCell="B3" sqref="B3:E3"/>
    </sheetView>
  </sheetViews>
  <sheetFormatPr defaultRowHeight="15" x14ac:dyDescent="0.25"/>
  <cols>
    <col min="1" max="1" width="23.85546875" customWidth="1"/>
    <col min="2" max="2" width="24.28515625" customWidth="1"/>
  </cols>
  <sheetData>
    <row r="1" spans="1:12" ht="26.25" x14ac:dyDescent="0.4">
      <c r="A1" s="55" t="s">
        <v>968</v>
      </c>
      <c r="B1" s="55"/>
      <c r="C1" s="55"/>
      <c r="D1" s="55"/>
      <c r="E1" s="55"/>
      <c r="F1" s="55"/>
      <c r="G1" s="55"/>
      <c r="H1" s="55"/>
      <c r="I1" s="55"/>
      <c r="J1" s="55"/>
      <c r="K1" s="55"/>
      <c r="L1" s="55"/>
    </row>
    <row r="2" spans="1:12" ht="15.75" thickBot="1" x14ac:dyDescent="0.3"/>
    <row r="3" spans="1:12" ht="19.5" thickBot="1" x14ac:dyDescent="0.35">
      <c r="A3" s="13" t="s">
        <v>969</v>
      </c>
      <c r="B3" s="58" t="s">
        <v>454</v>
      </c>
      <c r="C3" s="59"/>
      <c r="D3" s="59"/>
      <c r="E3" s="60"/>
      <c r="F3" s="56" t="s">
        <v>970</v>
      </c>
      <c r="G3" s="57"/>
      <c r="H3" s="57"/>
    </row>
    <row r="4" spans="1:12" ht="8.1" customHeight="1" thickBot="1" x14ac:dyDescent="0.35">
      <c r="A4" s="13"/>
      <c r="B4" s="23"/>
      <c r="C4" s="23"/>
      <c r="D4" s="23"/>
      <c r="E4" s="22"/>
      <c r="F4" s="21"/>
      <c r="G4" s="21"/>
    </row>
    <row r="5" spans="1:12" ht="19.5" thickBot="1" x14ac:dyDescent="0.35">
      <c r="A5" s="14" t="s">
        <v>964</v>
      </c>
      <c r="B5" s="61" t="str">
        <f>IFERROR(INDEX(Vendor!J:J&amp;", "&amp;Vendor!K:K,MATCH(B3,Vendor!D:D,0),1),"")</f>
        <v>Celebration, Florida</v>
      </c>
      <c r="C5" s="62"/>
      <c r="D5" s="63"/>
    </row>
    <row r="6" spans="1:12" ht="7.5" customHeight="1" thickBot="1" x14ac:dyDescent="0.35">
      <c r="A6" s="14"/>
      <c r="B6" s="24"/>
    </row>
    <row r="7" spans="1:12" ht="19.5" thickBot="1" x14ac:dyDescent="0.35">
      <c r="A7" s="14" t="s">
        <v>965</v>
      </c>
      <c r="B7" s="25" t="str">
        <f>IFERROR(VLOOKUP(B3,Table13[],3,TRUE),"")</f>
        <v>Closed</v>
      </c>
    </row>
    <row r="8" spans="1:12" ht="8.1" customHeight="1" thickBot="1" x14ac:dyDescent="0.35">
      <c r="A8" s="14"/>
      <c r="B8" s="18"/>
    </row>
    <row r="9" spans="1:12" ht="19.5" thickBot="1" x14ac:dyDescent="0.35">
      <c r="A9" s="14" t="s">
        <v>966</v>
      </c>
      <c r="B9" s="26">
        <f>IFERROR(VLOOKUP(B3,Table13[],4,FALSE),"")</f>
        <v>43965</v>
      </c>
    </row>
    <row r="10" spans="1:12" ht="10.5" customHeight="1" thickBot="1" x14ac:dyDescent="0.3">
      <c r="A10" s="14"/>
    </row>
    <row r="11" spans="1:12" ht="18.95" customHeight="1" x14ac:dyDescent="0.25">
      <c r="A11" s="15" t="s">
        <v>967</v>
      </c>
      <c r="B11" s="46" t="str">
        <f>_xlfn.IFNA(VLOOKUP(B3,Table13[],5,FALSE),"")</f>
        <v xml:space="preserve">Walt Disney World UPDATE: Parks are closed until further notice.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v>
      </c>
      <c r="C11" s="47"/>
      <c r="D11" s="47"/>
      <c r="E11" s="47"/>
      <c r="F11" s="47"/>
      <c r="G11" s="47"/>
      <c r="H11" s="47"/>
      <c r="I11" s="47"/>
      <c r="J11" s="47"/>
      <c r="K11" s="48"/>
    </row>
    <row r="12" spans="1:12" x14ac:dyDescent="0.25">
      <c r="B12" s="49"/>
      <c r="C12" s="50"/>
      <c r="D12" s="50"/>
      <c r="E12" s="50"/>
      <c r="F12" s="50"/>
      <c r="G12" s="50"/>
      <c r="H12" s="50"/>
      <c r="I12" s="50"/>
      <c r="J12" s="50"/>
      <c r="K12" s="51"/>
    </row>
    <row r="13" spans="1:12" x14ac:dyDescent="0.25">
      <c r="B13" s="49"/>
      <c r="C13" s="50"/>
      <c r="D13" s="50"/>
      <c r="E13" s="50"/>
      <c r="F13" s="50"/>
      <c r="G13" s="50"/>
      <c r="H13" s="50"/>
      <c r="I13" s="50"/>
      <c r="J13" s="50"/>
      <c r="K13" s="51"/>
    </row>
    <row r="14" spans="1:12" x14ac:dyDescent="0.25">
      <c r="B14" s="49"/>
      <c r="C14" s="50"/>
      <c r="D14" s="50"/>
      <c r="E14" s="50"/>
      <c r="F14" s="50"/>
      <c r="G14" s="50"/>
      <c r="H14" s="50"/>
      <c r="I14" s="50"/>
      <c r="J14" s="50"/>
      <c r="K14" s="51"/>
    </row>
    <row r="15" spans="1:12" x14ac:dyDescent="0.25">
      <c r="B15" s="49"/>
      <c r="C15" s="50"/>
      <c r="D15" s="50"/>
      <c r="E15" s="50"/>
      <c r="F15" s="50"/>
      <c r="G15" s="50"/>
      <c r="H15" s="50"/>
      <c r="I15" s="50"/>
      <c r="J15" s="50"/>
      <c r="K15" s="51"/>
    </row>
    <row r="16" spans="1:12" x14ac:dyDescent="0.25">
      <c r="B16" s="49"/>
      <c r="C16" s="50"/>
      <c r="D16" s="50"/>
      <c r="E16" s="50"/>
      <c r="F16" s="50"/>
      <c r="G16" s="50"/>
      <c r="H16" s="50"/>
      <c r="I16" s="50"/>
      <c r="J16" s="50"/>
      <c r="K16" s="51"/>
    </row>
    <row r="17" spans="2:11" x14ac:dyDescent="0.25">
      <c r="B17" s="49"/>
      <c r="C17" s="50"/>
      <c r="D17" s="50"/>
      <c r="E17" s="50"/>
      <c r="F17" s="50"/>
      <c r="G17" s="50"/>
      <c r="H17" s="50"/>
      <c r="I17" s="50"/>
      <c r="J17" s="50"/>
      <c r="K17" s="51"/>
    </row>
    <row r="18" spans="2:11" x14ac:dyDescent="0.25">
      <c r="B18" s="49"/>
      <c r="C18" s="50"/>
      <c r="D18" s="50"/>
      <c r="E18" s="50"/>
      <c r="F18" s="50"/>
      <c r="G18" s="50"/>
      <c r="H18" s="50"/>
      <c r="I18" s="50"/>
      <c r="J18" s="50"/>
      <c r="K18" s="51"/>
    </row>
    <row r="19" spans="2:11" x14ac:dyDescent="0.25">
      <c r="B19" s="49"/>
      <c r="C19" s="50"/>
      <c r="D19" s="50"/>
      <c r="E19" s="50"/>
      <c r="F19" s="50"/>
      <c r="G19" s="50"/>
      <c r="H19" s="50"/>
      <c r="I19" s="50"/>
      <c r="J19" s="50"/>
      <c r="K19" s="51"/>
    </row>
    <row r="20" spans="2:11" x14ac:dyDescent="0.25">
      <c r="B20" s="49"/>
      <c r="C20" s="50"/>
      <c r="D20" s="50"/>
      <c r="E20" s="50"/>
      <c r="F20" s="50"/>
      <c r="G20" s="50"/>
      <c r="H20" s="50"/>
      <c r="I20" s="50"/>
      <c r="J20" s="50"/>
      <c r="K20" s="51"/>
    </row>
    <row r="21" spans="2:11" x14ac:dyDescent="0.25">
      <c r="B21" s="49"/>
      <c r="C21" s="50"/>
      <c r="D21" s="50"/>
      <c r="E21" s="50"/>
      <c r="F21" s="50"/>
      <c r="G21" s="50"/>
      <c r="H21" s="50"/>
      <c r="I21" s="50"/>
      <c r="J21" s="50"/>
      <c r="K21" s="51"/>
    </row>
    <row r="22" spans="2:11" x14ac:dyDescent="0.25">
      <c r="B22" s="49"/>
      <c r="C22" s="50"/>
      <c r="D22" s="50"/>
      <c r="E22" s="50"/>
      <c r="F22" s="50"/>
      <c r="G22" s="50"/>
      <c r="H22" s="50"/>
      <c r="I22" s="50"/>
      <c r="J22" s="50"/>
      <c r="K22" s="51"/>
    </row>
    <row r="23" spans="2:11" x14ac:dyDescent="0.25">
      <c r="B23" s="49"/>
      <c r="C23" s="50"/>
      <c r="D23" s="50"/>
      <c r="E23" s="50"/>
      <c r="F23" s="50"/>
      <c r="G23" s="50"/>
      <c r="H23" s="50"/>
      <c r="I23" s="50"/>
      <c r="J23" s="50"/>
      <c r="K23" s="51"/>
    </row>
    <row r="24" spans="2:11" x14ac:dyDescent="0.25">
      <c r="B24" s="49"/>
      <c r="C24" s="50"/>
      <c r="D24" s="50"/>
      <c r="E24" s="50"/>
      <c r="F24" s="50"/>
      <c r="G24" s="50"/>
      <c r="H24" s="50"/>
      <c r="I24" s="50"/>
      <c r="J24" s="50"/>
      <c r="K24" s="51"/>
    </row>
    <row r="25" spans="2:11" x14ac:dyDescent="0.25">
      <c r="B25" s="49"/>
      <c r="C25" s="50"/>
      <c r="D25" s="50"/>
      <c r="E25" s="50"/>
      <c r="F25" s="50"/>
      <c r="G25" s="50"/>
      <c r="H25" s="50"/>
      <c r="I25" s="50"/>
      <c r="J25" s="50"/>
      <c r="K25" s="51"/>
    </row>
    <row r="26" spans="2:11" x14ac:dyDescent="0.25">
      <c r="B26" s="49"/>
      <c r="C26" s="50"/>
      <c r="D26" s="50"/>
      <c r="E26" s="50"/>
      <c r="F26" s="50"/>
      <c r="G26" s="50"/>
      <c r="H26" s="50"/>
      <c r="I26" s="50"/>
      <c r="J26" s="50"/>
      <c r="K26" s="51"/>
    </row>
    <row r="27" spans="2:11" x14ac:dyDescent="0.25">
      <c r="B27" s="49"/>
      <c r="C27" s="50"/>
      <c r="D27" s="50"/>
      <c r="E27" s="50"/>
      <c r="F27" s="50"/>
      <c r="G27" s="50"/>
      <c r="H27" s="50"/>
      <c r="I27" s="50"/>
      <c r="J27" s="50"/>
      <c r="K27" s="51"/>
    </row>
    <row r="28" spans="2:11" x14ac:dyDescent="0.25">
      <c r="B28" s="49"/>
      <c r="C28" s="50"/>
      <c r="D28" s="50"/>
      <c r="E28" s="50"/>
      <c r="F28" s="50"/>
      <c r="G28" s="50"/>
      <c r="H28" s="50"/>
      <c r="I28" s="50"/>
      <c r="J28" s="50"/>
      <c r="K28" s="51"/>
    </row>
    <row r="29" spans="2:11" x14ac:dyDescent="0.25">
      <c r="B29" s="49"/>
      <c r="C29" s="50"/>
      <c r="D29" s="50"/>
      <c r="E29" s="50"/>
      <c r="F29" s="50"/>
      <c r="G29" s="50"/>
      <c r="H29" s="50"/>
      <c r="I29" s="50"/>
      <c r="J29" s="50"/>
      <c r="K29" s="51"/>
    </row>
    <row r="30" spans="2:11" x14ac:dyDescent="0.25">
      <c r="B30" s="49"/>
      <c r="C30" s="50"/>
      <c r="D30" s="50"/>
      <c r="E30" s="50"/>
      <c r="F30" s="50"/>
      <c r="G30" s="50"/>
      <c r="H30" s="50"/>
      <c r="I30" s="50"/>
      <c r="J30" s="50"/>
      <c r="K30" s="51"/>
    </row>
    <row r="31" spans="2:11" x14ac:dyDescent="0.25">
      <c r="B31" s="49"/>
      <c r="C31" s="50"/>
      <c r="D31" s="50"/>
      <c r="E31" s="50"/>
      <c r="F31" s="50"/>
      <c r="G31" s="50"/>
      <c r="H31" s="50"/>
      <c r="I31" s="50"/>
      <c r="J31" s="50"/>
      <c r="K31" s="51"/>
    </row>
    <row r="32" spans="2:11" x14ac:dyDescent="0.25">
      <c r="B32" s="49"/>
      <c r="C32" s="50"/>
      <c r="D32" s="50"/>
      <c r="E32" s="50"/>
      <c r="F32" s="50"/>
      <c r="G32" s="50"/>
      <c r="H32" s="50"/>
      <c r="I32" s="50"/>
      <c r="J32" s="50"/>
      <c r="K32" s="51"/>
    </row>
    <row r="33" spans="2:11" x14ac:dyDescent="0.25">
      <c r="B33" s="49"/>
      <c r="C33" s="50"/>
      <c r="D33" s="50"/>
      <c r="E33" s="50"/>
      <c r="F33" s="50"/>
      <c r="G33" s="50"/>
      <c r="H33" s="50"/>
      <c r="I33" s="50"/>
      <c r="J33" s="50"/>
      <c r="K33" s="51"/>
    </row>
    <row r="34" spans="2:11" x14ac:dyDescent="0.25">
      <c r="B34" s="49"/>
      <c r="C34" s="50"/>
      <c r="D34" s="50"/>
      <c r="E34" s="50"/>
      <c r="F34" s="50"/>
      <c r="G34" s="50"/>
      <c r="H34" s="50"/>
      <c r="I34" s="50"/>
      <c r="J34" s="50"/>
      <c r="K34" s="51"/>
    </row>
    <row r="35" spans="2:11" x14ac:dyDescent="0.25">
      <c r="B35" s="49"/>
      <c r="C35" s="50"/>
      <c r="D35" s="50"/>
      <c r="E35" s="50"/>
      <c r="F35" s="50"/>
      <c r="G35" s="50"/>
      <c r="H35" s="50"/>
      <c r="I35" s="50"/>
      <c r="J35" s="50"/>
      <c r="K35" s="51"/>
    </row>
    <row r="36" spans="2:11" x14ac:dyDescent="0.25">
      <c r="B36" s="49"/>
      <c r="C36" s="50"/>
      <c r="D36" s="50"/>
      <c r="E36" s="50"/>
      <c r="F36" s="50"/>
      <c r="G36" s="50"/>
      <c r="H36" s="50"/>
      <c r="I36" s="50"/>
      <c r="J36" s="50"/>
      <c r="K36" s="51"/>
    </row>
    <row r="37" spans="2:11" x14ac:dyDescent="0.25">
      <c r="B37" s="49"/>
      <c r="C37" s="50"/>
      <c r="D37" s="50"/>
      <c r="E37" s="50"/>
      <c r="F37" s="50"/>
      <c r="G37" s="50"/>
      <c r="H37" s="50"/>
      <c r="I37" s="50"/>
      <c r="J37" s="50"/>
      <c r="K37" s="51"/>
    </row>
    <row r="38" spans="2:11" x14ac:dyDescent="0.25">
      <c r="B38" s="49"/>
      <c r="C38" s="50"/>
      <c r="D38" s="50"/>
      <c r="E38" s="50"/>
      <c r="F38" s="50"/>
      <c r="G38" s="50"/>
      <c r="H38" s="50"/>
      <c r="I38" s="50"/>
      <c r="J38" s="50"/>
      <c r="K38" s="51"/>
    </row>
    <row r="39" spans="2:11" x14ac:dyDescent="0.25">
      <c r="B39" s="49"/>
      <c r="C39" s="50"/>
      <c r="D39" s="50"/>
      <c r="E39" s="50"/>
      <c r="F39" s="50"/>
      <c r="G39" s="50"/>
      <c r="H39" s="50"/>
      <c r="I39" s="50"/>
      <c r="J39" s="50"/>
      <c r="K39" s="51"/>
    </row>
    <row r="40" spans="2:11" x14ac:dyDescent="0.25">
      <c r="B40" s="49"/>
      <c r="C40" s="50"/>
      <c r="D40" s="50"/>
      <c r="E40" s="50"/>
      <c r="F40" s="50"/>
      <c r="G40" s="50"/>
      <c r="H40" s="50"/>
      <c r="I40" s="50"/>
      <c r="J40" s="50"/>
      <c r="K40" s="51"/>
    </row>
    <row r="41" spans="2:11" x14ac:dyDescent="0.25">
      <c r="B41" s="49"/>
      <c r="C41" s="50"/>
      <c r="D41" s="50"/>
      <c r="E41" s="50"/>
      <c r="F41" s="50"/>
      <c r="G41" s="50"/>
      <c r="H41" s="50"/>
      <c r="I41" s="50"/>
      <c r="J41" s="50"/>
      <c r="K41" s="51"/>
    </row>
    <row r="42" spans="2:11" x14ac:dyDescent="0.25">
      <c r="B42" s="49"/>
      <c r="C42" s="50"/>
      <c r="D42" s="50"/>
      <c r="E42" s="50"/>
      <c r="F42" s="50"/>
      <c r="G42" s="50"/>
      <c r="H42" s="50"/>
      <c r="I42" s="50"/>
      <c r="J42" s="50"/>
      <c r="K42" s="51"/>
    </row>
    <row r="43" spans="2:11" x14ac:dyDescent="0.25">
      <c r="B43" s="49"/>
      <c r="C43" s="50"/>
      <c r="D43" s="50"/>
      <c r="E43" s="50"/>
      <c r="F43" s="50"/>
      <c r="G43" s="50"/>
      <c r="H43" s="50"/>
      <c r="I43" s="50"/>
      <c r="J43" s="50"/>
      <c r="K43" s="51"/>
    </row>
    <row r="44" spans="2:11" x14ac:dyDescent="0.25">
      <c r="B44" s="49"/>
      <c r="C44" s="50"/>
      <c r="D44" s="50"/>
      <c r="E44" s="50"/>
      <c r="F44" s="50"/>
      <c r="G44" s="50"/>
      <c r="H44" s="50"/>
      <c r="I44" s="50"/>
      <c r="J44" s="50"/>
      <c r="K44" s="51"/>
    </row>
    <row r="45" spans="2:11" x14ac:dyDescent="0.25">
      <c r="B45" s="49"/>
      <c r="C45" s="50"/>
      <c r="D45" s="50"/>
      <c r="E45" s="50"/>
      <c r="F45" s="50"/>
      <c r="G45" s="50"/>
      <c r="H45" s="50"/>
      <c r="I45" s="50"/>
      <c r="J45" s="50"/>
      <c r="K45" s="51"/>
    </row>
    <row r="46" spans="2:11" x14ac:dyDescent="0.25">
      <c r="B46" s="49"/>
      <c r="C46" s="50"/>
      <c r="D46" s="50"/>
      <c r="E46" s="50"/>
      <c r="F46" s="50"/>
      <c r="G46" s="50"/>
      <c r="H46" s="50"/>
      <c r="I46" s="50"/>
      <c r="J46" s="50"/>
      <c r="K46" s="51"/>
    </row>
    <row r="47" spans="2:11" x14ac:dyDescent="0.25">
      <c r="B47" s="49"/>
      <c r="C47" s="50"/>
      <c r="D47" s="50"/>
      <c r="E47" s="50"/>
      <c r="F47" s="50"/>
      <c r="G47" s="50"/>
      <c r="H47" s="50"/>
      <c r="I47" s="50"/>
      <c r="J47" s="50"/>
      <c r="K47" s="51"/>
    </row>
    <row r="48" spans="2:11" x14ac:dyDescent="0.25">
      <c r="B48" s="49"/>
      <c r="C48" s="50"/>
      <c r="D48" s="50"/>
      <c r="E48" s="50"/>
      <c r="F48" s="50"/>
      <c r="G48" s="50"/>
      <c r="H48" s="50"/>
      <c r="I48" s="50"/>
      <c r="J48" s="50"/>
      <c r="K48" s="51"/>
    </row>
    <row r="49" spans="2:11" x14ac:dyDescent="0.25">
      <c r="B49" s="49"/>
      <c r="C49" s="50"/>
      <c r="D49" s="50"/>
      <c r="E49" s="50"/>
      <c r="F49" s="50"/>
      <c r="G49" s="50"/>
      <c r="H49" s="50"/>
      <c r="I49" s="50"/>
      <c r="J49" s="50"/>
      <c r="K49" s="51"/>
    </row>
    <row r="50" spans="2:11" x14ac:dyDescent="0.25">
      <c r="B50" s="49"/>
      <c r="C50" s="50"/>
      <c r="D50" s="50"/>
      <c r="E50" s="50"/>
      <c r="F50" s="50"/>
      <c r="G50" s="50"/>
      <c r="H50" s="50"/>
      <c r="I50" s="50"/>
      <c r="J50" s="50"/>
      <c r="K50" s="51"/>
    </row>
    <row r="51" spans="2:11" x14ac:dyDescent="0.25">
      <c r="B51" s="49"/>
      <c r="C51" s="50"/>
      <c r="D51" s="50"/>
      <c r="E51" s="50"/>
      <c r="F51" s="50"/>
      <c r="G51" s="50"/>
      <c r="H51" s="50"/>
      <c r="I51" s="50"/>
      <c r="J51" s="50"/>
      <c r="K51" s="51"/>
    </row>
    <row r="52" spans="2:11" x14ac:dyDescent="0.25">
      <c r="B52" s="49"/>
      <c r="C52" s="50"/>
      <c r="D52" s="50"/>
      <c r="E52" s="50"/>
      <c r="F52" s="50"/>
      <c r="G52" s="50"/>
      <c r="H52" s="50"/>
      <c r="I52" s="50"/>
      <c r="J52" s="50"/>
      <c r="K52" s="51"/>
    </row>
    <row r="53" spans="2:11" x14ac:dyDescent="0.25">
      <c r="B53" s="49"/>
      <c r="C53" s="50"/>
      <c r="D53" s="50"/>
      <c r="E53" s="50"/>
      <c r="F53" s="50"/>
      <c r="G53" s="50"/>
      <c r="H53" s="50"/>
      <c r="I53" s="50"/>
      <c r="J53" s="50"/>
      <c r="K53" s="51"/>
    </row>
    <row r="54" spans="2:11" x14ac:dyDescent="0.25">
      <c r="B54" s="49"/>
      <c r="C54" s="50"/>
      <c r="D54" s="50"/>
      <c r="E54" s="50"/>
      <c r="F54" s="50"/>
      <c r="G54" s="50"/>
      <c r="H54" s="50"/>
      <c r="I54" s="50"/>
      <c r="J54" s="50"/>
      <c r="K54" s="51"/>
    </row>
    <row r="55" spans="2:11" x14ac:dyDescent="0.25">
      <c r="B55" s="49"/>
      <c r="C55" s="50"/>
      <c r="D55" s="50"/>
      <c r="E55" s="50"/>
      <c r="F55" s="50"/>
      <c r="G55" s="50"/>
      <c r="H55" s="50"/>
      <c r="I55" s="50"/>
      <c r="J55" s="50"/>
      <c r="K55" s="51"/>
    </row>
    <row r="56" spans="2:11" x14ac:dyDescent="0.25">
      <c r="B56" s="49"/>
      <c r="C56" s="50"/>
      <c r="D56" s="50"/>
      <c r="E56" s="50"/>
      <c r="F56" s="50"/>
      <c r="G56" s="50"/>
      <c r="H56" s="50"/>
      <c r="I56" s="50"/>
      <c r="J56" s="50"/>
      <c r="K56" s="51"/>
    </row>
    <row r="57" spans="2:11" x14ac:dyDescent="0.25">
      <c r="B57" s="49"/>
      <c r="C57" s="50"/>
      <c r="D57" s="50"/>
      <c r="E57" s="50"/>
      <c r="F57" s="50"/>
      <c r="G57" s="50"/>
      <c r="H57" s="50"/>
      <c r="I57" s="50"/>
      <c r="J57" s="50"/>
      <c r="K57" s="51"/>
    </row>
    <row r="58" spans="2:11" x14ac:dyDescent="0.25">
      <c r="B58" s="49"/>
      <c r="C58" s="50"/>
      <c r="D58" s="50"/>
      <c r="E58" s="50"/>
      <c r="F58" s="50"/>
      <c r="G58" s="50"/>
      <c r="H58" s="50"/>
      <c r="I58" s="50"/>
      <c r="J58" s="50"/>
      <c r="K58" s="51"/>
    </row>
    <row r="59" spans="2:11" x14ac:dyDescent="0.25">
      <c r="B59" s="49"/>
      <c r="C59" s="50"/>
      <c r="D59" s="50"/>
      <c r="E59" s="50"/>
      <c r="F59" s="50"/>
      <c r="G59" s="50"/>
      <c r="H59" s="50"/>
      <c r="I59" s="50"/>
      <c r="J59" s="50"/>
      <c r="K59" s="51"/>
    </row>
    <row r="60" spans="2:11" x14ac:dyDescent="0.25">
      <c r="B60" s="49"/>
      <c r="C60" s="50"/>
      <c r="D60" s="50"/>
      <c r="E60" s="50"/>
      <c r="F60" s="50"/>
      <c r="G60" s="50"/>
      <c r="H60" s="50"/>
      <c r="I60" s="50"/>
      <c r="J60" s="50"/>
      <c r="K60" s="51"/>
    </row>
    <row r="61" spans="2:11" x14ac:dyDescent="0.25">
      <c r="B61" s="49"/>
      <c r="C61" s="50"/>
      <c r="D61" s="50"/>
      <c r="E61" s="50"/>
      <c r="F61" s="50"/>
      <c r="G61" s="50"/>
      <c r="H61" s="50"/>
      <c r="I61" s="50"/>
      <c r="J61" s="50"/>
      <c r="K61" s="51"/>
    </row>
    <row r="62" spans="2:11" ht="15.75" thickBot="1" x14ac:dyDescent="0.3">
      <c r="B62" s="52"/>
      <c r="C62" s="53"/>
      <c r="D62" s="53"/>
      <c r="E62" s="53"/>
      <c r="F62" s="53"/>
      <c r="G62" s="53"/>
      <c r="H62" s="53"/>
      <c r="I62" s="53"/>
      <c r="J62" s="53"/>
      <c r="K62" s="54"/>
    </row>
    <row r="63" spans="2:11" s="17" customFormat="1" x14ac:dyDescent="0.25">
      <c r="B63" s="16"/>
      <c r="C63" s="16"/>
      <c r="D63" s="16"/>
      <c r="E63" s="16"/>
      <c r="F63" s="16"/>
      <c r="G63" s="16"/>
      <c r="H63" s="16"/>
      <c r="I63" s="16"/>
      <c r="J63" s="16"/>
      <c r="K63" s="16"/>
    </row>
    <row r="64" spans="2:11" s="17" customFormat="1" x14ac:dyDescent="0.25">
      <c r="B64" s="16"/>
      <c r="C64" s="16"/>
      <c r="D64" s="16"/>
      <c r="E64" s="16"/>
      <c r="F64" s="16"/>
      <c r="G64" s="16"/>
      <c r="H64" s="16"/>
      <c r="I64" s="16"/>
      <c r="J64" s="16"/>
      <c r="K64" s="16"/>
    </row>
    <row r="65" spans="2:11" s="17" customFormat="1" x14ac:dyDescent="0.25">
      <c r="B65" s="16"/>
      <c r="C65" s="16"/>
      <c r="D65" s="16"/>
      <c r="E65" s="16"/>
      <c r="F65" s="16"/>
      <c r="G65" s="16"/>
      <c r="H65" s="16"/>
      <c r="I65" s="16"/>
      <c r="J65" s="16"/>
      <c r="K65" s="16"/>
    </row>
    <row r="66" spans="2:11" s="17" customFormat="1" x14ac:dyDescent="0.25">
      <c r="B66" s="16"/>
      <c r="C66" s="16"/>
      <c r="D66" s="16"/>
      <c r="E66" s="16"/>
      <c r="F66" s="16"/>
      <c r="G66" s="16"/>
      <c r="H66" s="16"/>
      <c r="I66" s="16"/>
      <c r="J66" s="16"/>
      <c r="K66" s="16"/>
    </row>
    <row r="67" spans="2:11" s="17" customFormat="1" x14ac:dyDescent="0.25">
      <c r="B67" s="16"/>
      <c r="C67" s="16"/>
      <c r="D67" s="16"/>
      <c r="E67" s="16"/>
      <c r="F67" s="16"/>
      <c r="G67" s="16"/>
      <c r="H67" s="16"/>
      <c r="I67" s="16"/>
      <c r="J67" s="16"/>
      <c r="K67" s="16"/>
    </row>
    <row r="68" spans="2:11" s="17" customFormat="1" x14ac:dyDescent="0.25">
      <c r="B68" s="16"/>
      <c r="C68" s="16"/>
      <c r="D68" s="16"/>
      <c r="E68" s="16"/>
      <c r="F68" s="16"/>
      <c r="G68" s="16"/>
      <c r="H68" s="16"/>
      <c r="I68" s="16"/>
      <c r="J68" s="16"/>
      <c r="K68" s="16"/>
    </row>
    <row r="69" spans="2:11" s="17" customFormat="1" x14ac:dyDescent="0.25">
      <c r="B69" s="16"/>
      <c r="C69" s="16"/>
      <c r="D69" s="16"/>
      <c r="E69" s="16"/>
      <c r="F69" s="16"/>
      <c r="G69" s="16"/>
      <c r="H69" s="16"/>
      <c r="I69" s="16"/>
      <c r="J69" s="16"/>
      <c r="K69" s="16"/>
    </row>
    <row r="70" spans="2:11" s="17" customFormat="1" x14ac:dyDescent="0.25">
      <c r="B70" s="16"/>
      <c r="C70" s="16"/>
      <c r="D70" s="16"/>
      <c r="E70" s="16"/>
      <c r="F70" s="16"/>
      <c r="G70" s="16"/>
      <c r="H70" s="16"/>
      <c r="I70" s="16"/>
      <c r="J70" s="16"/>
      <c r="K70" s="16"/>
    </row>
    <row r="71" spans="2:11" s="17" customFormat="1" x14ac:dyDescent="0.25">
      <c r="B71" s="16"/>
      <c r="C71" s="16"/>
      <c r="D71" s="16"/>
      <c r="E71" s="16"/>
      <c r="F71" s="16"/>
      <c r="G71" s="16"/>
      <c r="H71" s="16"/>
      <c r="I71" s="16"/>
      <c r="J71" s="16"/>
      <c r="K71" s="16"/>
    </row>
    <row r="72" spans="2:11" s="17" customFormat="1" x14ac:dyDescent="0.25">
      <c r="B72" s="16"/>
      <c r="C72" s="16"/>
      <c r="D72" s="16"/>
      <c r="E72" s="16"/>
      <c r="F72" s="16"/>
      <c r="G72" s="16"/>
      <c r="H72" s="16"/>
      <c r="I72" s="16"/>
      <c r="J72" s="16"/>
      <c r="K72" s="16"/>
    </row>
    <row r="73" spans="2:11" s="17" customFormat="1" x14ac:dyDescent="0.25">
      <c r="B73" s="16"/>
      <c r="C73" s="16"/>
      <c r="D73" s="16"/>
      <c r="E73" s="16"/>
      <c r="F73" s="16"/>
      <c r="G73" s="16"/>
      <c r="H73" s="16"/>
      <c r="I73" s="16"/>
      <c r="J73" s="16"/>
      <c r="K73" s="16"/>
    </row>
    <row r="74" spans="2:11" s="17" customFormat="1" x14ac:dyDescent="0.25">
      <c r="B74" s="16"/>
      <c r="C74" s="16"/>
      <c r="D74" s="16"/>
      <c r="E74" s="16"/>
      <c r="F74" s="16"/>
      <c r="G74" s="16"/>
      <c r="H74" s="16"/>
      <c r="I74" s="16"/>
      <c r="J74" s="16"/>
      <c r="K74" s="16"/>
    </row>
    <row r="75" spans="2:11" s="17" customFormat="1" x14ac:dyDescent="0.25">
      <c r="B75" s="16"/>
      <c r="C75" s="16"/>
      <c r="D75" s="16"/>
      <c r="E75" s="16"/>
      <c r="F75" s="16"/>
      <c r="G75" s="16"/>
      <c r="H75" s="16"/>
      <c r="I75" s="16"/>
      <c r="J75" s="16"/>
      <c r="K75" s="16"/>
    </row>
    <row r="76" spans="2:11" s="17" customFormat="1" x14ac:dyDescent="0.25">
      <c r="B76" s="16"/>
      <c r="C76" s="16"/>
      <c r="D76" s="16"/>
      <c r="E76" s="16"/>
      <c r="F76" s="16"/>
      <c r="G76" s="16"/>
      <c r="H76" s="16"/>
      <c r="I76" s="16"/>
      <c r="J76" s="16"/>
      <c r="K76" s="16"/>
    </row>
    <row r="77" spans="2:11" s="17" customFormat="1" x14ac:dyDescent="0.25">
      <c r="B77" s="16"/>
      <c r="C77" s="16"/>
      <c r="D77" s="16"/>
      <c r="E77" s="16"/>
      <c r="F77" s="16"/>
      <c r="G77" s="16"/>
      <c r="H77" s="16"/>
      <c r="I77" s="16"/>
      <c r="J77" s="16"/>
      <c r="K77" s="16"/>
    </row>
    <row r="78" spans="2:11" s="17" customFormat="1" x14ac:dyDescent="0.25">
      <c r="B78" s="16"/>
      <c r="C78" s="16"/>
      <c r="D78" s="16"/>
      <c r="E78" s="16"/>
      <c r="F78" s="16"/>
      <c r="G78" s="16"/>
      <c r="H78" s="16"/>
      <c r="I78" s="16"/>
      <c r="J78" s="16"/>
      <c r="K78" s="16"/>
    </row>
    <row r="79" spans="2:11" s="17" customFormat="1" x14ac:dyDescent="0.25">
      <c r="B79" s="16"/>
      <c r="C79" s="16"/>
      <c r="D79" s="16"/>
      <c r="E79" s="16"/>
      <c r="F79" s="16"/>
      <c r="G79" s="16"/>
      <c r="H79" s="16"/>
      <c r="I79" s="16"/>
      <c r="J79" s="16"/>
      <c r="K79" s="16"/>
    </row>
    <row r="80" spans="2:11" s="17" customFormat="1" x14ac:dyDescent="0.25">
      <c r="B80" s="16"/>
      <c r="C80" s="16"/>
      <c r="D80" s="16"/>
      <c r="E80" s="16"/>
      <c r="F80" s="16"/>
      <c r="G80" s="16"/>
      <c r="H80" s="16"/>
      <c r="I80" s="16"/>
      <c r="J80" s="16"/>
      <c r="K80" s="16"/>
    </row>
    <row r="81" spans="2:11" s="17" customFormat="1" x14ac:dyDescent="0.25">
      <c r="B81" s="16"/>
      <c r="C81" s="16"/>
      <c r="D81" s="16"/>
      <c r="E81" s="16"/>
      <c r="F81" s="16"/>
      <c r="G81" s="16"/>
      <c r="H81" s="16"/>
      <c r="I81" s="16"/>
      <c r="J81" s="16"/>
      <c r="K81" s="16"/>
    </row>
    <row r="82" spans="2:11" s="17" customFormat="1" x14ac:dyDescent="0.25"/>
  </sheetData>
  <sheetProtection algorithmName="SHA-512" hashValue="CxiEFEnQSTQjZYWe+IR96fqmKw+qOgGDe1Jtt0cjgPMWfYQy/LpyGvQ9atilc5W/ag9EpLZbwpmDsOSwS1MkIg==" saltValue="tbei/FX/Cevk04CBMHnfOg==" spinCount="100000" sheet="1" objects="1" scenarios="1"/>
  <mergeCells count="5">
    <mergeCell ref="B11:K62"/>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4"/>
  <sheetViews>
    <sheetView tabSelected="1" topLeftCell="B1" zoomScale="80" zoomScaleNormal="80" workbookViewId="0">
      <selection activeCell="E114" sqref="E114"/>
    </sheetView>
  </sheetViews>
  <sheetFormatPr defaultColWidth="8.7109375" defaultRowHeight="15" x14ac:dyDescent="0.25"/>
  <cols>
    <col min="1" max="1" width="29.7109375" style="20"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64" t="s">
        <v>892</v>
      </c>
      <c r="B1" s="64"/>
      <c r="C1" s="64"/>
      <c r="D1" s="64"/>
      <c r="E1" s="64"/>
    </row>
    <row r="2" spans="1:6" x14ac:dyDescent="0.25">
      <c r="A2" s="65">
        <v>43969</v>
      </c>
      <c r="B2" s="66"/>
      <c r="C2" s="66"/>
      <c r="D2" s="66"/>
      <c r="E2" s="66"/>
    </row>
    <row r="3" spans="1:6" x14ac:dyDescent="0.25">
      <c r="A3" s="19"/>
      <c r="B3" s="11"/>
      <c r="C3" s="11"/>
      <c r="D3" s="11"/>
      <c r="E3" s="40"/>
    </row>
    <row r="4" spans="1:6" ht="30" x14ac:dyDescent="0.25">
      <c r="A4" s="36" t="s">
        <v>0</v>
      </c>
      <c r="B4" s="4" t="s">
        <v>899</v>
      </c>
      <c r="C4" s="4" t="s">
        <v>1</v>
      </c>
      <c r="D4" s="37" t="s">
        <v>898</v>
      </c>
      <c r="E4" s="5" t="s">
        <v>900</v>
      </c>
    </row>
    <row r="5" spans="1:6" ht="30" x14ac:dyDescent="0.25">
      <c r="A5" s="27" t="s">
        <v>54</v>
      </c>
      <c r="B5" s="28" t="str">
        <f>IFERROR(INDEX(Vendor!J:J&amp;", "&amp;Vendor!K:K,MATCH(Table13[[#This Row],[Vendor Name]],Vendor!D:D,0),1),"")</f>
        <v>Kissimmee, Florida</v>
      </c>
      <c r="C5" s="28" t="s">
        <v>2</v>
      </c>
      <c r="D5" s="29">
        <v>43969</v>
      </c>
      <c r="E5" s="30" t="s">
        <v>995</v>
      </c>
    </row>
    <row r="6" spans="1:6" x14ac:dyDescent="0.25">
      <c r="A6" s="27" t="s">
        <v>484</v>
      </c>
      <c r="B6" s="28" t="str">
        <f>IFERROR(INDEX(Vendor!J:J&amp;", "&amp;Vendor!K:K,MATCH(Table13[[#This Row],[Vendor Name]],Vendor!D:D,0),1),"")</f>
        <v>San Francisco, California</v>
      </c>
      <c r="C6" s="28" t="s">
        <v>3</v>
      </c>
      <c r="D6" s="29">
        <v>43969</v>
      </c>
      <c r="E6" s="30" t="s">
        <v>1010</v>
      </c>
    </row>
    <row r="7" spans="1:6" x14ac:dyDescent="0.25">
      <c r="A7" s="27" t="s">
        <v>304</v>
      </c>
      <c r="B7" s="28" t="str">
        <f>IFERROR(INDEX(Vendor!J:J&amp;", "&amp;Vendor!K:K,MATCH(Table13[[#This Row],[Vendor Name]],Vendor!D:D,0),1),"")</f>
        <v>Allentown, Pennsylvania</v>
      </c>
      <c r="C7" s="28" t="s">
        <v>3</v>
      </c>
      <c r="D7" s="29">
        <v>43969</v>
      </c>
      <c r="E7" s="30" t="s">
        <v>979</v>
      </c>
    </row>
    <row r="8" spans="1:6" x14ac:dyDescent="0.25">
      <c r="A8" s="27" t="s">
        <v>74</v>
      </c>
      <c r="B8" s="28" t="str">
        <f>IFERROR(INDEX(Vendor!J:J&amp;", "&amp;Vendor!K:K,MATCH(Table13[[#This Row],[Vendor Name]],Vendor!D:D,0),1),"")</f>
        <v>Orlando, Florida</v>
      </c>
      <c r="C8" s="28" t="s">
        <v>3</v>
      </c>
      <c r="D8" s="29">
        <v>43969</v>
      </c>
      <c r="E8" s="30" t="s">
        <v>980</v>
      </c>
    </row>
    <row r="9" spans="1:6" x14ac:dyDescent="0.25">
      <c r="A9" s="27" t="s">
        <v>278</v>
      </c>
      <c r="B9" s="28" t="str">
        <f>IFERROR(INDEX(Vendor!J:J&amp;", "&amp;Vendor!K:K,MATCH(Table13[[#This Row],[Vendor Name]],Vendor!D:D,0),1),"")</f>
        <v>Memphis, Tennessee</v>
      </c>
      <c r="C9" s="28" t="s">
        <v>2</v>
      </c>
      <c r="D9" s="29">
        <v>43969</v>
      </c>
      <c r="E9" s="30" t="s">
        <v>998</v>
      </c>
    </row>
    <row r="10" spans="1:6" x14ac:dyDescent="0.25">
      <c r="A10" s="27" t="s">
        <v>204</v>
      </c>
      <c r="B10" s="28" t="str">
        <f>IFERROR(INDEX(Vendor!J:J&amp;", "&amp;Vendor!K:K,MATCH(Table13[[#This Row],[Vendor Name]],Vendor!D:D,0),1),"")</f>
        <v>New Orleans, Louisiana</v>
      </c>
      <c r="C10" s="28" t="s">
        <v>3</v>
      </c>
      <c r="D10" s="29">
        <v>43969</v>
      </c>
      <c r="E10" s="30" t="s">
        <v>999</v>
      </c>
    </row>
    <row r="11" spans="1:6" x14ac:dyDescent="0.25">
      <c r="A11" s="27" t="s">
        <v>293</v>
      </c>
      <c r="B11" s="28" t="str">
        <f>IFERROR(INDEX(Vendor!J:J&amp;", "&amp;Vendor!K:K,MATCH(Table13[[#This Row],[Vendor Name]],Vendor!D:D,0),1),"")</f>
        <v>San Diego, California</v>
      </c>
      <c r="C11" s="28" t="s">
        <v>3</v>
      </c>
      <c r="D11" s="29">
        <v>43969</v>
      </c>
      <c r="E11" s="32" t="s">
        <v>956</v>
      </c>
      <c r="F11" s="12"/>
    </row>
    <row r="12" spans="1:6" ht="60" x14ac:dyDescent="0.25">
      <c r="A12" s="27" t="s">
        <v>259</v>
      </c>
      <c r="B12" s="28" t="str">
        <f>IFERROR(INDEX(Vendor!J:J&amp;", "&amp;Vendor!K:K,MATCH(Table13[[#This Row],[Vendor Name]],Vendor!D:D,0),1),"")</f>
        <v>Hershey, Pennsylvania</v>
      </c>
      <c r="C12" s="28" t="s">
        <v>3</v>
      </c>
      <c r="D12" s="29">
        <v>43969</v>
      </c>
      <c r="E12" s="32" t="s">
        <v>1000</v>
      </c>
      <c r="F12"/>
    </row>
    <row r="13" spans="1:6" x14ac:dyDescent="0.25">
      <c r="A13" s="27" t="s">
        <v>626</v>
      </c>
      <c r="B13" s="28" t="str">
        <f>IFERROR(INDEX(Vendor!J:J&amp;", "&amp;Vendor!K:K,MATCH(Table13[[#This Row],[Vendor Name]],Vendor!D:D,0),1),"")</f>
        <v>Orlando, Florida</v>
      </c>
      <c r="C13" s="28" t="s">
        <v>3</v>
      </c>
      <c r="D13" s="29">
        <v>43969</v>
      </c>
      <c r="E13" s="32" t="s">
        <v>1001</v>
      </c>
      <c r="F13"/>
    </row>
    <row r="14" spans="1:6" x14ac:dyDescent="0.25">
      <c r="A14" s="27" t="s">
        <v>799</v>
      </c>
      <c r="B14" s="28" t="str">
        <f>IFERROR(INDEX(Vendor!J:J&amp;", "&amp;Vendor!K:K,MATCH(Table13[[#This Row],[Vendor Name]],Vendor!D:D,0),1),"")</f>
        <v>Orlando, Florida</v>
      </c>
      <c r="C14" s="28" t="s">
        <v>3</v>
      </c>
      <c r="D14" s="29">
        <v>43969</v>
      </c>
      <c r="E14" s="30" t="s">
        <v>956</v>
      </c>
    </row>
    <row r="15" spans="1:6" x14ac:dyDescent="0.25">
      <c r="A15" s="27" t="s">
        <v>758</v>
      </c>
      <c r="B15" s="28" t="str">
        <f>IFERROR(INDEX(Vendor!J:J&amp;", "&amp;Vendor!K:K,MATCH(Table13[[#This Row],[Vendor Name]],Vendor!D:D,0),1),"")</f>
        <v>Multiple , Cities</v>
      </c>
      <c r="C15" s="28" t="s">
        <v>960</v>
      </c>
      <c r="D15" s="29">
        <v>43969</v>
      </c>
      <c r="E15" s="30" t="s">
        <v>990</v>
      </c>
    </row>
    <row r="16" spans="1:6" x14ac:dyDescent="0.25">
      <c r="A16" s="27" t="s">
        <v>607</v>
      </c>
      <c r="B16" s="28" t="str">
        <f>IFERROR(INDEX(Vendor!J:J&amp;", "&amp;Vendor!K:K,MATCH(Table13[[#This Row],[Vendor Name]],Vendor!D:D,0),1),"")</f>
        <v>Virginia Beach, Virginia</v>
      </c>
      <c r="C16" s="28" t="s">
        <v>3</v>
      </c>
      <c r="D16" s="29">
        <v>43969</v>
      </c>
      <c r="E16" s="30" t="s">
        <v>981</v>
      </c>
    </row>
    <row r="17" spans="1:5" x14ac:dyDescent="0.25">
      <c r="A17" s="27" t="s">
        <v>840</v>
      </c>
      <c r="B17" s="28" t="str">
        <f>IFERROR(INDEX(Vendor!J:J&amp;", "&amp;Vendor!K:K,MATCH(Table13[[#This Row],[Vendor Name]],Vendor!D:D,0),1),"")</f>
        <v>Various, Cities</v>
      </c>
      <c r="C17" s="28" t="s">
        <v>3</v>
      </c>
      <c r="D17" s="29">
        <v>43969</v>
      </c>
      <c r="E17" s="30" t="s">
        <v>983</v>
      </c>
    </row>
    <row r="18" spans="1:5" x14ac:dyDescent="0.25">
      <c r="A18" s="27" t="s">
        <v>490</v>
      </c>
      <c r="B18" s="28" t="str">
        <f>IFERROR(INDEX(Vendor!J:J&amp;", "&amp;Vendor!K:K,MATCH(Table13[[#This Row],[Vendor Name]],Vendor!D:D,0),1),"")</f>
        <v>Irvine, California</v>
      </c>
      <c r="C18" s="28" t="s">
        <v>3</v>
      </c>
      <c r="D18" s="29">
        <v>43969</v>
      </c>
      <c r="E18" s="30" t="s">
        <v>956</v>
      </c>
    </row>
    <row r="19" spans="1:5" x14ac:dyDescent="0.25">
      <c r="A19" s="27" t="s">
        <v>613</v>
      </c>
      <c r="B19" s="28" t="str">
        <f>IFERROR(INDEX(Vendor!J:J&amp;", "&amp;Vendor!K:K,MATCH(Table13[[#This Row],[Vendor Name]],Vendor!D:D,0),1),"")</f>
        <v>Los Angeles, California</v>
      </c>
      <c r="C19" s="28" t="s">
        <v>3</v>
      </c>
      <c r="D19" s="29">
        <v>43969</v>
      </c>
      <c r="E19" s="30" t="s">
        <v>984</v>
      </c>
    </row>
    <row r="20" spans="1:5" x14ac:dyDescent="0.25">
      <c r="A20" s="27" t="s">
        <v>79</v>
      </c>
      <c r="B20" s="28" t="str">
        <f>IFERROR(INDEX(Vendor!J:J&amp;", "&amp;Vendor!K:K,MATCH(Table13[[#This Row],[Vendor Name]],Vendor!D:D,0),1),"")</f>
        <v>Myrtle Beach, South Carolina</v>
      </c>
      <c r="C20" s="28" t="s">
        <v>3</v>
      </c>
      <c r="D20" s="29">
        <v>43969</v>
      </c>
      <c r="E20" s="30" t="s">
        <v>985</v>
      </c>
    </row>
    <row r="21" spans="1:5" x14ac:dyDescent="0.25">
      <c r="A21" s="27" t="s">
        <v>18</v>
      </c>
      <c r="B21" s="28" t="str">
        <f>IFERROR(INDEX(Vendor!J:J&amp;", "&amp;Vendor!K:K,MATCH(Table13[[#This Row],[Vendor Name]],Vendor!D:D,0),1),"")</f>
        <v>Luray, Virginia</v>
      </c>
      <c r="C21" s="28" t="s">
        <v>3</v>
      </c>
      <c r="D21" s="29">
        <v>43969</v>
      </c>
      <c r="E21" s="30" t="s">
        <v>986</v>
      </c>
    </row>
    <row r="22" spans="1:5" x14ac:dyDescent="0.25">
      <c r="A22" s="27" t="s">
        <v>235</v>
      </c>
      <c r="B22" s="28" t="str">
        <f>IFERROR(INDEX(Vendor!J:J&amp;", "&amp;Vendor!K:K,MATCH(Table13[[#This Row],[Vendor Name]],Vendor!D:D,0),1),"")</f>
        <v>Buena Park, California</v>
      </c>
      <c r="C22" s="28" t="s">
        <v>3</v>
      </c>
      <c r="D22" s="29">
        <v>43969</v>
      </c>
      <c r="E22" s="30" t="s">
        <v>991</v>
      </c>
    </row>
    <row r="23" spans="1:5" x14ac:dyDescent="0.25">
      <c r="A23" s="27" t="s">
        <v>285</v>
      </c>
      <c r="B23" s="28" t="str">
        <f>IFERROR(INDEX(Vendor!J:J&amp;", "&amp;Vendor!K:K,MATCH(Table13[[#This Row],[Vendor Name]],Vendor!D:D,0),1),"")</f>
        <v>Toronto, Ontario</v>
      </c>
      <c r="C23" s="28" t="s">
        <v>3</v>
      </c>
      <c r="D23" s="29">
        <v>43969</v>
      </c>
      <c r="E23" s="30" t="s">
        <v>991</v>
      </c>
    </row>
    <row r="24" spans="1:5" x14ac:dyDescent="0.25">
      <c r="A24" s="27" t="s">
        <v>90</v>
      </c>
      <c r="B24" s="28" t="str">
        <f>IFERROR(INDEX(Vendor!J:J&amp;", "&amp;Vendor!K:K,MATCH(Table13[[#This Row],[Vendor Name]],Vendor!D:D,0),1),"")</f>
        <v>Kissimmee, Florida</v>
      </c>
      <c r="C24" s="28" t="s">
        <v>3</v>
      </c>
      <c r="D24" s="29">
        <v>43969</v>
      </c>
      <c r="E24" s="30" t="s">
        <v>991</v>
      </c>
    </row>
    <row r="25" spans="1:5" x14ac:dyDescent="0.25">
      <c r="A25" s="27" t="s">
        <v>187</v>
      </c>
      <c r="B25" s="28" t="str">
        <f>IFERROR(INDEX(Vendor!J:J&amp;", "&amp;Vendor!K:K,MATCH(Table13[[#This Row],[Vendor Name]],Vendor!D:D,0),1),"")</f>
        <v>Lawrenceville, Georgia</v>
      </c>
      <c r="C25" s="28" t="s">
        <v>3</v>
      </c>
      <c r="D25" s="29">
        <v>43969</v>
      </c>
      <c r="E25" s="30" t="s">
        <v>991</v>
      </c>
    </row>
    <row r="26" spans="1:5" x14ac:dyDescent="0.25">
      <c r="A26" s="27" t="s">
        <v>228</v>
      </c>
      <c r="B26" s="28" t="str">
        <f>IFERROR(INDEX(Vendor!J:J&amp;", "&amp;Vendor!K:K,MATCH(Table13[[#This Row],[Vendor Name]],Vendor!D:D,0),1),"")</f>
        <v>Schaumburg, Illinois</v>
      </c>
      <c r="C26" s="28" t="s">
        <v>3</v>
      </c>
      <c r="D26" s="29">
        <v>43969</v>
      </c>
      <c r="E26" s="30" t="s">
        <v>991</v>
      </c>
    </row>
    <row r="27" spans="1:5" x14ac:dyDescent="0.25">
      <c r="A27" s="27" t="s">
        <v>316</v>
      </c>
      <c r="B27" s="28" t="str">
        <f>IFERROR(INDEX(Vendor!J:J&amp;", "&amp;Vendor!K:K,MATCH(Table13[[#This Row],[Vendor Name]],Vendor!D:D,0),1),"")</f>
        <v>Hanover, Maryland</v>
      </c>
      <c r="C27" s="28" t="s">
        <v>3</v>
      </c>
      <c r="D27" s="29">
        <v>43969</v>
      </c>
      <c r="E27" s="30" t="s">
        <v>991</v>
      </c>
    </row>
    <row r="28" spans="1:5" x14ac:dyDescent="0.25">
      <c r="A28" s="27" t="s">
        <v>322</v>
      </c>
      <c r="B28" s="28" t="str">
        <f>IFERROR(INDEX(Vendor!J:J&amp;", "&amp;Vendor!K:K,MATCH(Table13[[#This Row],[Vendor Name]],Vendor!D:D,0),1),"")</f>
        <v>Lyndhurst, New Jersey</v>
      </c>
      <c r="C28" s="28" t="s">
        <v>3</v>
      </c>
      <c r="D28" s="29">
        <v>43969</v>
      </c>
      <c r="E28" s="30" t="s">
        <v>991</v>
      </c>
    </row>
    <row r="29" spans="1:5" x14ac:dyDescent="0.25">
      <c r="A29" s="27" t="s">
        <v>85</v>
      </c>
      <c r="B29" s="28" t="str">
        <f>IFERROR(INDEX(Vendor!J:J&amp;", "&amp;Vendor!K:K,MATCH(Table13[[#This Row],[Vendor Name]],Vendor!D:D,0),1),"")</f>
        <v>Myrtle Beach, South Carolina</v>
      </c>
      <c r="C29" s="28" t="s">
        <v>3</v>
      </c>
      <c r="D29" s="29">
        <v>43969</v>
      </c>
      <c r="E29" s="30" t="s">
        <v>991</v>
      </c>
    </row>
    <row r="30" spans="1:5" x14ac:dyDescent="0.25">
      <c r="A30" s="31" t="s">
        <v>216</v>
      </c>
      <c r="B30" s="28" t="str">
        <f>IFERROR(INDEX(Vendor!J:J&amp;", "&amp;Vendor!K:K,MATCH(Table13[[#This Row],[Vendor Name]],Vendor!D:D,0),1),"")</f>
        <v>Dallas, Texas</v>
      </c>
      <c r="C30" s="28" t="s">
        <v>3</v>
      </c>
      <c r="D30" s="29">
        <v>43969</v>
      </c>
      <c r="E30" s="30" t="s">
        <v>991</v>
      </c>
    </row>
    <row r="31" spans="1:5" x14ac:dyDescent="0.25">
      <c r="A31" s="27" t="s">
        <v>266</v>
      </c>
      <c r="B31" s="28" t="str">
        <f>IFERROR(INDEX(Vendor!J:J&amp;", "&amp;Vendor!K:K,MATCH(Table13[[#This Row],[Vendor Name]],Vendor!D:D,0),1),"")</f>
        <v>Mechanicsville, Maryland</v>
      </c>
      <c r="C31" s="28" t="s">
        <v>3</v>
      </c>
      <c r="D31" s="29">
        <v>43969</v>
      </c>
      <c r="E31" s="30" t="s">
        <v>956</v>
      </c>
    </row>
    <row r="32" spans="1:5" x14ac:dyDescent="0.25">
      <c r="A32" s="33" t="s">
        <v>496</v>
      </c>
      <c r="B32" s="28" t="str">
        <f>IFERROR(INDEX(Vendor!J:J&amp;", "&amp;Vendor!K:K,MATCH(Table13[[#This Row],[Vendor Name]],Vendor!D:D,0),1),"")</f>
        <v>Baltimore, Maryland</v>
      </c>
      <c r="C32" s="28" t="s">
        <v>3</v>
      </c>
      <c r="D32" s="29">
        <v>43969</v>
      </c>
      <c r="E32" s="30" t="s">
        <v>987</v>
      </c>
    </row>
    <row r="33" spans="1:5" x14ac:dyDescent="0.25">
      <c r="A33" s="33" t="s">
        <v>145</v>
      </c>
      <c r="B33" s="28" t="str">
        <f>IFERROR(INDEX(Vendor!J:J&amp;", "&amp;Vendor!K:K,MATCH(Table13[[#This Row],[Vendor Name]],Vendor!D:D,0),1),"")</f>
        <v>Baltimore, Maryland</v>
      </c>
      <c r="C33" s="28" t="s">
        <v>3</v>
      </c>
      <c r="D33" s="29">
        <v>43969</v>
      </c>
      <c r="E33" s="30" t="s">
        <v>956</v>
      </c>
    </row>
    <row r="34" spans="1:5" x14ac:dyDescent="0.25">
      <c r="A34" s="31" t="s">
        <v>310</v>
      </c>
      <c r="B34" s="28" t="str">
        <f>IFERROR(INDEX(Vendor!J:J&amp;", "&amp;Vendor!K:K,MATCH(Table13[[#This Row],[Vendor Name]],Vendor!D:D,0),1),"")</f>
        <v>Virginia Beach, Virginia</v>
      </c>
      <c r="C34" s="28" t="s">
        <v>3</v>
      </c>
      <c r="D34" s="29">
        <v>43969</v>
      </c>
      <c r="E34" s="30" t="s">
        <v>988</v>
      </c>
    </row>
    <row r="35" spans="1:5" ht="30" x14ac:dyDescent="0.25">
      <c r="A35" s="33" t="s">
        <v>109</v>
      </c>
      <c r="B35" s="28" t="str">
        <f>IFERROR(INDEX(Vendor!J:J&amp;", "&amp;Vendor!K:K,MATCH(Table13[[#This Row],[Vendor Name]],Vendor!D:D,0),1),"")</f>
        <v>Orlando, Florida</v>
      </c>
      <c r="C35" s="28" t="s">
        <v>3</v>
      </c>
      <c r="D35" s="29">
        <v>43969</v>
      </c>
      <c r="E35" s="30" t="s">
        <v>1002</v>
      </c>
    </row>
    <row r="36" spans="1:5" x14ac:dyDescent="0.25">
      <c r="A36" s="33" t="s">
        <v>635</v>
      </c>
      <c r="B36" s="28" t="str">
        <f>IFERROR(INDEX(Vendor!J:J&amp;", "&amp;Vendor!K:K,MATCH(Table13[[#This Row],[Vendor Name]],Vendor!D:D,0),1),"")</f>
        <v>San Dimas, California</v>
      </c>
      <c r="C36" s="28" t="s">
        <v>3</v>
      </c>
      <c r="D36" s="29">
        <v>43969</v>
      </c>
      <c r="E36" s="30" t="s">
        <v>991</v>
      </c>
    </row>
    <row r="37" spans="1:5" x14ac:dyDescent="0.25">
      <c r="A37" s="31" t="s">
        <v>816</v>
      </c>
      <c r="B37" s="28" t="str">
        <f>IFERROR(INDEX(Vendor!J:J&amp;", "&amp;Vendor!K:K,MATCH(Table13[[#This Row],[Vendor Name]],Vendor!D:D,0),1),"")</f>
        <v>Baltimore, Maryland</v>
      </c>
      <c r="C37" s="28" t="s">
        <v>3</v>
      </c>
      <c r="D37" s="29">
        <v>43969</v>
      </c>
      <c r="E37" s="32" t="s">
        <v>1011</v>
      </c>
    </row>
    <row r="38" spans="1:5" x14ac:dyDescent="0.25">
      <c r="A38" s="31" t="s">
        <v>132</v>
      </c>
      <c r="B38" s="28" t="str">
        <f>IFERROR(INDEX(Vendor!J:J&amp;", "&amp;Vendor!K:K,MATCH(Table13[[#This Row],[Vendor Name]],Vendor!D:D,0),1),"")</f>
        <v>Saint Augustine, Florida</v>
      </c>
      <c r="C38" s="28" t="s">
        <v>2</v>
      </c>
      <c r="D38" s="29">
        <v>43969</v>
      </c>
      <c r="E38" s="32" t="s">
        <v>992</v>
      </c>
    </row>
    <row r="39" spans="1:5" x14ac:dyDescent="0.25">
      <c r="A39" s="27" t="s">
        <v>414</v>
      </c>
      <c r="B39" s="28" t="str">
        <f>IFERROR(INDEX(Vendor!J:J&amp;", "&amp;Vendor!K:K,MATCH(Table13[[#This Row],[Vendor Name]],Vendor!D:D,0),1),"")</f>
        <v>Santa Cruz, California</v>
      </c>
      <c r="C39" s="28" t="s">
        <v>3</v>
      </c>
      <c r="D39" s="29">
        <v>43969</v>
      </c>
      <c r="E39" s="30" t="s">
        <v>993</v>
      </c>
    </row>
    <row r="40" spans="1:5" x14ac:dyDescent="0.25">
      <c r="A40" s="27" t="s">
        <v>888</v>
      </c>
      <c r="B40" s="28" t="str">
        <f>IFERROR(INDEX(Vendor!J:J&amp;", "&amp;Vendor!K:K,MATCH(Table13[[#This Row],[Vendor Name]],Vendor!D:D,0),1),"")</f>
        <v>Jackson, New Jersey</v>
      </c>
      <c r="C40" s="28" t="s">
        <v>3</v>
      </c>
      <c r="D40" s="29">
        <v>43969</v>
      </c>
      <c r="E40" s="30" t="s">
        <v>991</v>
      </c>
    </row>
    <row r="41" spans="1:5" x14ac:dyDescent="0.25">
      <c r="A41" s="27" t="s">
        <v>426</v>
      </c>
      <c r="B41" s="28" t="str">
        <f>IFERROR(INDEX(Vendor!J:J&amp;", "&amp;Vendor!K:K,MATCH(Table13[[#This Row],[Vendor Name]],Vendor!D:D,0),1),"")</f>
        <v>Valencia, California</v>
      </c>
      <c r="C41" s="28" t="s">
        <v>3</v>
      </c>
      <c r="D41" s="29">
        <v>43969</v>
      </c>
      <c r="E41" s="32" t="s">
        <v>991</v>
      </c>
    </row>
    <row r="42" spans="1:5" x14ac:dyDescent="0.25">
      <c r="A42" s="27" t="s">
        <v>115</v>
      </c>
      <c r="B42" s="28" t="str">
        <f>IFERROR(INDEX(Vendor!J:J&amp;", "&amp;Vendor!K:K,MATCH(Table13[[#This Row],[Vendor Name]],Vendor!D:D,0),1),"")</f>
        <v>Orlando, Florida</v>
      </c>
      <c r="C42" s="28" t="s">
        <v>3</v>
      </c>
      <c r="D42" s="29">
        <v>43969</v>
      </c>
      <c r="E42" s="30" t="s">
        <v>991</v>
      </c>
    </row>
    <row r="43" spans="1:5" x14ac:dyDescent="0.25">
      <c r="A43" s="27" t="s">
        <v>934</v>
      </c>
      <c r="B43" s="28" t="str">
        <f>IFERROR(INDEX(Vendor!J:J&amp;", "&amp;Vendor!K:K,MATCH(Table13[[#This Row],[Vendor Name]],Vendor!D:D,0),1),"")</f>
        <v>Greenboro, North Carolina</v>
      </c>
      <c r="C43" s="28" t="s">
        <v>3</v>
      </c>
      <c r="D43" s="29">
        <v>43969</v>
      </c>
      <c r="E43" s="30" t="s">
        <v>991</v>
      </c>
    </row>
    <row r="44" spans="1:5" x14ac:dyDescent="0.25">
      <c r="A44" s="31" t="s">
        <v>559</v>
      </c>
      <c r="B44" s="28" t="str">
        <f>IFERROR(INDEX(Vendor!J:J&amp;", "&amp;Vendor!K:K,MATCH(Table13[[#This Row],[Vendor Name]],Vendor!D:D,0),1),"")</f>
        <v>Kenansville, Florida</v>
      </c>
      <c r="C44" s="28" t="s">
        <v>960</v>
      </c>
      <c r="D44" s="29">
        <v>43969</v>
      </c>
      <c r="E44" s="30" t="s">
        <v>994</v>
      </c>
    </row>
    <row r="45" spans="1:5" ht="30" x14ac:dyDescent="0.25">
      <c r="A45" s="27" t="s">
        <v>241</v>
      </c>
      <c r="B45" s="28" t="str">
        <f>IFERROR(INDEX(Vendor!J:J&amp;", "&amp;Vendor!K:K,MATCH(Table13[[#This Row],[Vendor Name]],Vendor!D:D,0),1),"")</f>
        <v>Norfolk, Virginia</v>
      </c>
      <c r="C45" s="28" t="s">
        <v>2</v>
      </c>
      <c r="D45" s="29">
        <v>43967</v>
      </c>
      <c r="E45" s="30" t="s">
        <v>971</v>
      </c>
    </row>
    <row r="46" spans="1:5" ht="30" x14ac:dyDescent="0.25">
      <c r="A46" s="27" t="s">
        <v>821</v>
      </c>
      <c r="B46" s="28" t="str">
        <f>IFERROR(INDEX(Vendor!J:J&amp;", "&amp;Vendor!K:K,MATCH(Table13[[#This Row],[Vendor Name]],Vendor!D:D,0),1),"")</f>
        <v>Muskegon, Michigan</v>
      </c>
      <c r="C46" s="28" t="s">
        <v>3</v>
      </c>
      <c r="D46" s="29">
        <v>43966</v>
      </c>
      <c r="E46" s="30" t="s">
        <v>978</v>
      </c>
    </row>
    <row r="47" spans="1:5" x14ac:dyDescent="0.25">
      <c r="A47" s="27" t="s">
        <v>248</v>
      </c>
      <c r="B47" s="28" t="str">
        <f>IFERROR(INDEX(Vendor!J:J&amp;", "&amp;Vendor!K:K,MATCH(Table13[[#This Row],[Vendor Name]],Vendor!D:D,0),1),"")</f>
        <v>Virginia Beach, Virginia</v>
      </c>
      <c r="C47" s="28"/>
      <c r="D47" s="29">
        <v>43966</v>
      </c>
      <c r="E47" s="30" t="s">
        <v>975</v>
      </c>
    </row>
    <row r="48" spans="1:5" x14ac:dyDescent="0.25">
      <c r="A48" s="27" t="s">
        <v>735</v>
      </c>
      <c r="B48" s="28" t="str">
        <f>IFERROR(INDEX(Vendor!J:J&amp;", "&amp;Vendor!K:K,MATCH(Table13[[#This Row],[Vendor Name]],Vendor!D:D,0),1),"")</f>
        <v>Weston, Florida</v>
      </c>
      <c r="C48" s="28"/>
      <c r="D48" s="29">
        <v>43966</v>
      </c>
      <c r="E48" s="30" t="s">
        <v>975</v>
      </c>
    </row>
    <row r="49" spans="1:5" x14ac:dyDescent="0.25">
      <c r="A49" s="27" t="s">
        <v>254</v>
      </c>
      <c r="B49" s="28" t="str">
        <f>IFERROR(INDEX(Vendor!J:J&amp;", "&amp;Vendor!K:K,MATCH(Table13[[#This Row],[Vendor Name]],Vendor!D:D,0),1),"")</f>
        <v>Baltimore, Maryland</v>
      </c>
      <c r="C49" s="28" t="s">
        <v>3</v>
      </c>
      <c r="D49" s="29">
        <v>43965</v>
      </c>
      <c r="E49" s="39" t="s">
        <v>955</v>
      </c>
    </row>
    <row r="50" spans="1:5" x14ac:dyDescent="0.25">
      <c r="A50" s="27" t="s">
        <v>783</v>
      </c>
      <c r="B50" s="28" t="str">
        <f>IFERROR(INDEX(Vendor!J:J&amp;", "&amp;Vendor!K:K,MATCH(Table13[[#This Row],[Vendor Name]],Vendor!D:D,0),1),"")</f>
        <v>San Diego, California</v>
      </c>
      <c r="C50" s="28" t="s">
        <v>3</v>
      </c>
      <c r="D50" s="29">
        <v>43965</v>
      </c>
      <c r="E50" s="42" t="s">
        <v>1003</v>
      </c>
    </row>
    <row r="51" spans="1:5" x14ac:dyDescent="0.25">
      <c r="A51" s="27" t="s">
        <v>600</v>
      </c>
      <c r="B51" s="28" t="str">
        <f>IFERROR(INDEX(Vendor!J:J&amp;", "&amp;Vendor!K:K,MATCH(Table13[[#This Row],[Vendor Name]],Vendor!D:D,0),1),"")</f>
        <v>Destin, Florida</v>
      </c>
      <c r="C51" s="28" t="s">
        <v>3</v>
      </c>
      <c r="D51" s="29">
        <v>43965</v>
      </c>
      <c r="E51" s="42" t="s">
        <v>956</v>
      </c>
    </row>
    <row r="52" spans="1:5" x14ac:dyDescent="0.25">
      <c r="A52" s="31" t="s">
        <v>350</v>
      </c>
      <c r="B52" s="28" t="str">
        <f>IFERROR(INDEX(Vendor!J:J&amp;", "&amp;Vendor!K:K,MATCH(Table13[[#This Row],[Vendor Name]],Vendor!D:D,0),1),"")</f>
        <v>San Pedro, California</v>
      </c>
      <c r="C52" s="28" t="s">
        <v>3</v>
      </c>
      <c r="D52" s="29">
        <v>43965</v>
      </c>
      <c r="E52" s="30" t="s">
        <v>957</v>
      </c>
    </row>
    <row r="53" spans="1:5" x14ac:dyDescent="0.25">
      <c r="A53" s="31" t="s">
        <v>467</v>
      </c>
      <c r="B53" s="28" t="str">
        <f>IFERROR(INDEX(Vendor!J:J&amp;", "&amp;Vendor!K:K,MATCH(Table13[[#This Row],[Vendor Name]],Vendor!D:D,0),1),"")</f>
        <v>Las Vegas, Nevada</v>
      </c>
      <c r="C53" s="28" t="s">
        <v>3</v>
      </c>
      <c r="D53" s="29">
        <v>43965</v>
      </c>
      <c r="E53" s="30" t="s">
        <v>958</v>
      </c>
    </row>
    <row r="54" spans="1:5" x14ac:dyDescent="0.25">
      <c r="A54" s="31" t="s">
        <v>356</v>
      </c>
      <c r="B54" s="28" t="str">
        <f>IFERROR(INDEX(Vendor!J:J&amp;", "&amp;Vendor!K:K,MATCH(Table13[[#This Row],[Vendor Name]],Vendor!D:D,0),1),"")</f>
        <v>Dana Point, California</v>
      </c>
      <c r="C54" s="28" t="s">
        <v>960</v>
      </c>
      <c r="D54" s="29">
        <v>43965</v>
      </c>
      <c r="E54" s="30" t="s">
        <v>1004</v>
      </c>
    </row>
    <row r="55" spans="1:5" ht="409.5" x14ac:dyDescent="0.25">
      <c r="A55" s="31" t="s">
        <v>362</v>
      </c>
      <c r="B55" s="28" t="str">
        <f>IFERROR(INDEX(Vendor!J:J&amp;", "&amp;Vendor!K:K,MATCH(Table13[[#This Row],[Vendor Name]],Vendor!D:D,0),1),"")</f>
        <v>Anaheim, California</v>
      </c>
      <c r="C55" s="28" t="s">
        <v>3</v>
      </c>
      <c r="D55" s="29">
        <v>43965</v>
      </c>
      <c r="E55" s="30" t="s">
        <v>1005</v>
      </c>
    </row>
    <row r="56" spans="1:5" ht="375" x14ac:dyDescent="0.25">
      <c r="A56" s="31" t="s">
        <v>454</v>
      </c>
      <c r="B56" s="28" t="str">
        <f>IFERROR(INDEX(Vendor!J:J&amp;", "&amp;Vendor!K:K,MATCH(Table13[[#This Row],[Vendor Name]],Vendor!D:D,0),1),"")</f>
        <v>Celebration, Florida</v>
      </c>
      <c r="C56" s="28" t="s">
        <v>3</v>
      </c>
      <c r="D56" s="29">
        <v>43965</v>
      </c>
      <c r="E56" s="30" t="s">
        <v>996</v>
      </c>
    </row>
    <row r="57" spans="1:5" x14ac:dyDescent="0.25">
      <c r="A57" s="31" t="s">
        <v>826</v>
      </c>
      <c r="B57" s="28" t="str">
        <f>IFERROR(INDEX(Vendor!J:J&amp;", "&amp;Vendor!K:K,MATCH(Table13[[#This Row],[Vendor Name]],Vendor!D:D,0),1),"")</f>
        <v>Fayetteville, Georgia</v>
      </c>
      <c r="C57" s="28" t="s">
        <v>3</v>
      </c>
      <c r="D57" s="29">
        <v>43965</v>
      </c>
      <c r="E57" s="32" t="s">
        <v>977</v>
      </c>
    </row>
    <row r="58" spans="1:5" x14ac:dyDescent="0.25">
      <c r="A58" s="31" t="s">
        <v>478</v>
      </c>
      <c r="B58" s="28" t="str">
        <f>IFERROR(INDEX(Vendor!J:J&amp;", "&amp;Vendor!K:K,MATCH(Table13[[#This Row],[Vendor Name]],Vendor!D:D,0),1),"")</f>
        <v>Orlando, Florida</v>
      </c>
      <c r="C58" s="28" t="s">
        <v>3</v>
      </c>
      <c r="D58" s="29">
        <v>43965</v>
      </c>
      <c r="E58" s="30" t="s">
        <v>977</v>
      </c>
    </row>
    <row r="59" spans="1:5" ht="255" x14ac:dyDescent="0.25">
      <c r="A59" s="31" t="s">
        <v>120</v>
      </c>
      <c r="B59" s="28" t="str">
        <f>IFERROR(INDEX(Vendor!J:J&amp;", "&amp;Vendor!K:K,MATCH(Table13[[#This Row],[Vendor Name]],Vendor!D:D,0),1),"")</f>
        <v>Kennedy Space Center, Florida</v>
      </c>
      <c r="C59" s="28" t="s">
        <v>3</v>
      </c>
      <c r="D59" s="29">
        <v>43965</v>
      </c>
      <c r="E59" s="43" t="s">
        <v>1006</v>
      </c>
    </row>
    <row r="60" spans="1:5" ht="285" x14ac:dyDescent="0.25">
      <c r="A60" s="33" t="s">
        <v>651</v>
      </c>
      <c r="B60" s="28" t="str">
        <f>IFERROR(INDEX(Vendor!J:J&amp;", "&amp;Vendor!K:K,MATCH(Table13[[#This Row],[Vendor Name]],Vendor!D:D,0),1),"")</f>
        <v>Tampa, Florida</v>
      </c>
      <c r="C60" s="28" t="s">
        <v>3</v>
      </c>
      <c r="D60" s="29">
        <v>43965</v>
      </c>
      <c r="E60" s="30" t="s">
        <v>1007</v>
      </c>
    </row>
    <row r="61" spans="1:5" x14ac:dyDescent="0.25">
      <c r="A61" s="33" t="s">
        <v>531</v>
      </c>
      <c r="B61" s="28" t="str">
        <f>IFERROR(INDEX(Vendor!J:J&amp;", "&amp;Vendor!K:K,MATCH(Table13[[#This Row],[Vendor Name]],Vendor!D:D,0),1),"")</f>
        <v>San Diego, California</v>
      </c>
      <c r="C61" s="28" t="s">
        <v>3</v>
      </c>
      <c r="D61" s="29">
        <v>43965</v>
      </c>
      <c r="E61" s="30" t="s">
        <v>933</v>
      </c>
    </row>
    <row r="62" spans="1:5" x14ac:dyDescent="0.25">
      <c r="A62" s="31" t="s">
        <v>589</v>
      </c>
      <c r="B62" s="28" t="str">
        <f>IFERROR(INDEX(Vendor!J:J&amp;", "&amp;Vendor!K:K,MATCH(Table13[[#This Row],[Vendor Name]],Vendor!D:D,0),1),"")</f>
        <v>Virginia Beach, Virginia</v>
      </c>
      <c r="C62" s="28" t="s">
        <v>2</v>
      </c>
      <c r="D62" s="29">
        <v>43964</v>
      </c>
      <c r="E62" s="67" t="s">
        <v>997</v>
      </c>
    </row>
    <row r="63" spans="1:5" ht="75" x14ac:dyDescent="0.25">
      <c r="A63" s="31" t="s">
        <v>336</v>
      </c>
      <c r="B63" s="28" t="str">
        <f>IFERROR(INDEX(Vendor!J:J&amp;", "&amp;Vendor!K:K,MATCH(Table13[[#This Row],[Vendor Name]],Vendor!D:D,0),1),"")</f>
        <v>Long Beach, California</v>
      </c>
      <c r="C63" s="28" t="s">
        <v>3</v>
      </c>
      <c r="D63" s="29">
        <v>43964</v>
      </c>
      <c r="E63" s="32" t="s">
        <v>1008</v>
      </c>
    </row>
    <row r="64" spans="1:5" ht="45" x14ac:dyDescent="0.25">
      <c r="A64" s="31" t="s">
        <v>884</v>
      </c>
      <c r="B64" s="28" t="str">
        <f>IFERROR(INDEX(Vendor!J:J&amp;", "&amp;Vendor!K:K,MATCH(Table13[[#This Row],[Vendor Name]],Vendor!D:D,0),1),"")</f>
        <v>Charlotte, North Carolina</v>
      </c>
      <c r="C64" s="28" t="s">
        <v>3</v>
      </c>
      <c r="D64" s="29">
        <v>43964</v>
      </c>
      <c r="E64" s="32" t="s">
        <v>976</v>
      </c>
    </row>
    <row r="65" spans="1:5" x14ac:dyDescent="0.25">
      <c r="A65" s="31" t="s">
        <v>448</v>
      </c>
      <c r="B65" s="28" t="str">
        <f>IFERROR(INDEX(Vendor!J:J&amp;", "&amp;Vendor!K:K,MATCH(Table13[[#This Row],[Vendor Name]],Vendor!D:D,0),1),"")</f>
        <v>Del Mar, California</v>
      </c>
      <c r="C65" s="28" t="s">
        <v>3</v>
      </c>
      <c r="D65" s="29">
        <v>43964</v>
      </c>
      <c r="E65" s="30" t="s">
        <v>931</v>
      </c>
    </row>
    <row r="66" spans="1:5" ht="300" x14ac:dyDescent="0.25">
      <c r="A66" s="31" t="s">
        <v>47</v>
      </c>
      <c r="B66" s="28" t="str">
        <f>IFERROR(INDEX(Vendor!J:J&amp;", "&amp;Vendor!K:K,MATCH(Table13[[#This Row],[Vendor Name]],Vendor!D:D,0),1),"")</f>
        <v>Orlando, Florida</v>
      </c>
      <c r="C66" s="28" t="s">
        <v>3</v>
      </c>
      <c r="D66" s="29">
        <v>43964</v>
      </c>
      <c r="E66" s="30" t="s">
        <v>989</v>
      </c>
    </row>
    <row r="67" spans="1:5" ht="60" x14ac:dyDescent="0.25">
      <c r="A67" s="31" t="s">
        <v>584</v>
      </c>
      <c r="B67" s="28" t="str">
        <f>IFERROR(INDEX(Vendor!J:J&amp;", "&amp;Vendor!K:K,MATCH(Table13[[#This Row],[Vendor Name]],Vendor!D:D,0),1),"")</f>
        <v>New Orleans, Louisiana</v>
      </c>
      <c r="C67" s="28" t="s">
        <v>3</v>
      </c>
      <c r="D67" s="29">
        <v>43962</v>
      </c>
      <c r="E67" s="30" t="s">
        <v>945</v>
      </c>
    </row>
    <row r="68" spans="1:5" ht="105" x14ac:dyDescent="0.25">
      <c r="A68" s="31" t="s">
        <v>548</v>
      </c>
      <c r="B68" s="28" t="str">
        <f>IFERROR(INDEX(Vendor!J:J&amp;", "&amp;Vendor!K:K,MATCH(Table13[[#This Row],[Vendor Name]],Vendor!D:D,0),1),"")</f>
        <v>San Diego, California</v>
      </c>
      <c r="C68" s="28" t="s">
        <v>960</v>
      </c>
      <c r="D68" s="29">
        <v>43960</v>
      </c>
      <c r="E68" s="30" t="s">
        <v>972</v>
      </c>
    </row>
    <row r="69" spans="1:5" x14ac:dyDescent="0.25">
      <c r="A69" s="33" t="s">
        <v>193</v>
      </c>
      <c r="B69" s="28" t="str">
        <f>IFERROR(INDEX(Vendor!J:J&amp;", "&amp;Vendor!K:K,MATCH(Table13[[#This Row],[Vendor Name]],Vendor!D:D,0),1),"")</f>
        <v>Branson, Missouri</v>
      </c>
      <c r="C69" s="28" t="s">
        <v>2</v>
      </c>
      <c r="D69" s="29">
        <v>43952</v>
      </c>
      <c r="E69" s="30" t="s">
        <v>954</v>
      </c>
    </row>
    <row r="70" spans="1:5" x14ac:dyDescent="0.25">
      <c r="A70" s="33" t="s">
        <v>537</v>
      </c>
      <c r="B70" s="28" t="str">
        <f>IFERROR(INDEX(Vendor!J:J&amp;", "&amp;Vendor!K:K,MATCH(Table13[[#This Row],[Vendor Name]],Vendor!D:D,0),1),"")</f>
        <v>Branson, Tennessee</v>
      </c>
      <c r="C70" s="28" t="s">
        <v>2</v>
      </c>
      <c r="D70" s="29">
        <v>43952</v>
      </c>
      <c r="E70" s="30" t="s">
        <v>954</v>
      </c>
    </row>
    <row r="71" spans="1:5" ht="30" x14ac:dyDescent="0.25">
      <c r="A71" s="31" t="s">
        <v>102</v>
      </c>
      <c r="B71" s="28" t="str">
        <f>IFERROR(INDEX(Vendor!J:J&amp;", "&amp;Vendor!K:K,MATCH(Table13[[#This Row],[Vendor Name]],Vendor!D:D,0),1),"")</f>
        <v>Pigeon Forge, Tennessee</v>
      </c>
      <c r="C71" s="28" t="s">
        <v>3</v>
      </c>
      <c r="D71" s="29">
        <v>43939</v>
      </c>
      <c r="E71" s="30" t="s">
        <v>893</v>
      </c>
    </row>
    <row r="72" spans="1:5" ht="240" x14ac:dyDescent="0.25">
      <c r="A72" s="31" t="s">
        <v>199</v>
      </c>
      <c r="B72" s="28" t="str">
        <f>IFERROR(INDEX(Vendor!J:J&amp;", "&amp;Vendor!K:K,MATCH(Table13[[#This Row],[Vendor Name]],Vendor!D:D,0),1),"")</f>
        <v>Multiple , Cities</v>
      </c>
      <c r="C72" s="28" t="s">
        <v>3</v>
      </c>
      <c r="D72" s="29">
        <v>43936</v>
      </c>
      <c r="E72" s="30" t="s">
        <v>963</v>
      </c>
    </row>
    <row r="73" spans="1:5" ht="150" x14ac:dyDescent="0.25">
      <c r="A73" s="31" t="s">
        <v>594</v>
      </c>
      <c r="B73" s="28" t="str">
        <f>IFERROR(INDEX(Vendor!J:J&amp;", "&amp;Vendor!K:K,MATCH(Table13[[#This Row],[Vendor Name]],Vendor!D:D,0),1),"")</f>
        <v>Orlando, Florida</v>
      </c>
      <c r="C73" s="28" t="s">
        <v>3</v>
      </c>
      <c r="D73" s="29">
        <v>43930</v>
      </c>
      <c r="E73" s="30" t="s">
        <v>959</v>
      </c>
    </row>
    <row r="74" spans="1:5" ht="45" x14ac:dyDescent="0.25">
      <c r="A74" s="31" t="s">
        <v>95</v>
      </c>
      <c r="B74" s="28" t="str">
        <f>IFERROR(INDEX(Vendor!J:J&amp;", "&amp;Vendor!K:K,MATCH(Table13[[#This Row],[Vendor Name]],Vendor!D:D,0),1),"")</f>
        <v>Austell, Georgia</v>
      </c>
      <c r="C74" s="28" t="s">
        <v>3</v>
      </c>
      <c r="D74" s="29">
        <v>43929</v>
      </c>
      <c r="E74" s="30" t="s">
        <v>894</v>
      </c>
    </row>
    <row r="75" spans="1:5" ht="30" x14ac:dyDescent="0.25">
      <c r="A75" s="31" t="s">
        <v>793</v>
      </c>
      <c r="B75" s="28" t="str">
        <f>IFERROR(INDEX(Vendor!J:J&amp;", "&amp;Vendor!K:K,MATCH(Table13[[#This Row],[Vendor Name]],Vendor!D:D,0),1),"")</f>
        <v>Winter Haven, Florida</v>
      </c>
      <c r="C75" s="28" t="s">
        <v>3</v>
      </c>
      <c r="D75" s="29">
        <v>43927</v>
      </c>
      <c r="E75" s="35" t="s">
        <v>949</v>
      </c>
    </row>
    <row r="76" spans="1:5" x14ac:dyDescent="0.25">
      <c r="A76" s="31" t="s">
        <v>631</v>
      </c>
      <c r="B76" s="28" t="str">
        <f>IFERROR(INDEX(Vendor!J:J&amp;", "&amp;Vendor!K:K,MATCH(Table13[[#This Row],[Vendor Name]],Vendor!D:D,0),1),"")</f>
        <v>Orlando, Florida</v>
      </c>
      <c r="C76" s="28" t="s">
        <v>3</v>
      </c>
      <c r="D76" s="29">
        <v>43922</v>
      </c>
      <c r="E76" s="30" t="s">
        <v>895</v>
      </c>
    </row>
    <row r="77" spans="1:5" x14ac:dyDescent="0.25">
      <c r="A77" s="31" t="s">
        <v>771</v>
      </c>
      <c r="B77" s="28" t="str">
        <f>IFERROR(INDEX(Vendor!J:J&amp;", "&amp;Vendor!K:K,MATCH(Table13[[#This Row],[Vendor Name]],Vendor!D:D,0),1),"")</f>
        <v>Nashville, Tennessee</v>
      </c>
      <c r="C77" s="28" t="s">
        <v>3</v>
      </c>
      <c r="D77" s="29">
        <v>43922</v>
      </c>
      <c r="E77" s="30" t="s">
        <v>897</v>
      </c>
    </row>
    <row r="78" spans="1:5" x14ac:dyDescent="0.25">
      <c r="A78" s="31" t="s">
        <v>620</v>
      </c>
      <c r="B78" s="28" t="str">
        <f>IFERROR(INDEX(Vendor!J:J&amp;", "&amp;Vendor!K:K,MATCH(Table13[[#This Row],[Vendor Name]],Vendor!D:D,0),1),"")</f>
        <v>Orlando, Florida</v>
      </c>
      <c r="C78" s="28" t="s">
        <v>3</v>
      </c>
      <c r="D78" s="29">
        <v>43922</v>
      </c>
      <c r="E78" s="30" t="s">
        <v>896</v>
      </c>
    </row>
    <row r="79" spans="1:5" ht="60" x14ac:dyDescent="0.25">
      <c r="A79" s="31" t="s">
        <v>152</v>
      </c>
      <c r="B79" s="28" t="str">
        <f>IFERROR(INDEX(Vendor!J:J&amp;", "&amp;Vendor!K:K,MATCH(Table13[[#This Row],[Vendor Name]],Vendor!D:D,0),1),"")</f>
        <v>Atlanta, Georgia</v>
      </c>
      <c r="C79" s="28" t="s">
        <v>3</v>
      </c>
      <c r="D79" s="29">
        <v>43921</v>
      </c>
      <c r="E79" s="30" t="s">
        <v>943</v>
      </c>
    </row>
    <row r="80" spans="1:5" x14ac:dyDescent="0.25">
      <c r="A80" s="31" t="s">
        <v>577</v>
      </c>
      <c r="B80" s="28" t="str">
        <f>IFERROR(INDEX(Vendor!J:J&amp;", "&amp;Vendor!K:K,MATCH(Table13[[#This Row],[Vendor Name]],Vendor!D:D,0),1),"")</f>
        <v>Columbia, South Carolina</v>
      </c>
      <c r="C80" s="28" t="s">
        <v>3</v>
      </c>
      <c r="D80" s="29">
        <v>43921</v>
      </c>
      <c r="E80" s="30" t="s">
        <v>935</v>
      </c>
    </row>
    <row r="81" spans="1:5" ht="120" x14ac:dyDescent="0.25">
      <c r="A81" s="31" t="s">
        <v>68</v>
      </c>
      <c r="B81" s="28" t="str">
        <f>IFERROR(INDEX(Vendor!J:J&amp;", "&amp;Vendor!K:K,MATCH(Table13[[#This Row],[Vendor Name]],Vendor!D:D,0),1),"")</f>
        <v>San Diego, California</v>
      </c>
      <c r="C81" s="28" t="s">
        <v>3</v>
      </c>
      <c r="D81" s="29">
        <v>43921</v>
      </c>
      <c r="E81" s="30" t="s">
        <v>906</v>
      </c>
    </row>
    <row r="82" spans="1:5" ht="60" x14ac:dyDescent="0.25">
      <c r="A82" s="31" t="s">
        <v>752</v>
      </c>
      <c r="B82" s="28" t="str">
        <f>IFERROR(INDEX(Vendor!J:J&amp;", "&amp;Vendor!K:K,MATCH(Table13[[#This Row],[Vendor Name]],Vendor!D:D,0),1),"")</f>
        <v>Vallejo, California</v>
      </c>
      <c r="C82" s="28" t="s">
        <v>3</v>
      </c>
      <c r="D82" s="29">
        <v>43921</v>
      </c>
      <c r="E82" s="32" t="s">
        <v>905</v>
      </c>
    </row>
    <row r="83" spans="1:5" ht="45" x14ac:dyDescent="0.25">
      <c r="A83" s="31" t="s">
        <v>431</v>
      </c>
      <c r="B83" s="28" t="str">
        <f>IFERROR(INDEX(Vendor!J:J&amp;", "&amp;Vendor!K:K,MATCH(Table13[[#This Row],[Vendor Name]],Vendor!D:D,0),1),"")</f>
        <v>Valencia, California</v>
      </c>
      <c r="C83" s="28" t="s">
        <v>3</v>
      </c>
      <c r="D83" s="29">
        <v>43921</v>
      </c>
      <c r="E83" s="32" t="s">
        <v>936</v>
      </c>
    </row>
    <row r="84" spans="1:5" ht="255" x14ac:dyDescent="0.25">
      <c r="A84" s="31" t="s">
        <v>420</v>
      </c>
      <c r="B84" s="28" t="str">
        <f>IFERROR(INDEX(Vendor!J:J&amp;", "&amp;Vendor!K:K,MATCH(Table13[[#This Row],[Vendor Name]],Vendor!D:D,0),1),"")</f>
        <v>Multiple , Cities</v>
      </c>
      <c r="C84" s="28" t="s">
        <v>3</v>
      </c>
      <c r="D84" s="29">
        <v>43920</v>
      </c>
      <c r="E84" s="32" t="s">
        <v>907</v>
      </c>
    </row>
    <row r="85" spans="1:5" ht="45" x14ac:dyDescent="0.25">
      <c r="A85" s="31" t="s">
        <v>158</v>
      </c>
      <c r="B85" s="28" t="str">
        <f>IFERROR(INDEX(Vendor!J:J&amp;", "&amp;Vendor!K:K,MATCH(Table13[[#This Row],[Vendor Name]],Vendor!D:D,0),1),"")</f>
        <v>Upper Marlboro, Maryland</v>
      </c>
      <c r="C85" s="28" t="s">
        <v>3</v>
      </c>
      <c r="D85" s="29">
        <v>43920</v>
      </c>
      <c r="E85" s="41" t="s">
        <v>930</v>
      </c>
    </row>
    <row r="86" spans="1:5" ht="135" x14ac:dyDescent="0.25">
      <c r="A86" s="31" t="s">
        <v>165</v>
      </c>
      <c r="B86" s="28" t="str">
        <f>IFERROR(INDEX(Vendor!J:J&amp;", "&amp;Vendor!K:K,MATCH(Table13[[#This Row],[Vendor Name]],Vendor!D:D,0),1),"")</f>
        <v>Tampa, Florida</v>
      </c>
      <c r="C86" s="28" t="s">
        <v>3</v>
      </c>
      <c r="D86" s="29">
        <v>43917</v>
      </c>
      <c r="E86" s="30" t="s">
        <v>1009</v>
      </c>
    </row>
    <row r="87" spans="1:5" x14ac:dyDescent="0.25">
      <c r="A87" s="31" t="s">
        <v>831</v>
      </c>
      <c r="B87" s="28" t="str">
        <f>IFERROR(INDEX(Vendor!J:J&amp;", "&amp;Vendor!K:K,MATCH(Table13[[#This Row],[Vendor Name]],Vendor!D:D,0),1),"")</f>
        <v>Pigeon Forge, Tennessee</v>
      </c>
      <c r="C87" s="28" t="s">
        <v>3</v>
      </c>
      <c r="D87" s="29">
        <v>43910</v>
      </c>
      <c r="E87" s="30" t="s">
        <v>904</v>
      </c>
    </row>
    <row r="88" spans="1:5" ht="75" x14ac:dyDescent="0.25">
      <c r="A88" s="31" t="s">
        <v>171</v>
      </c>
      <c r="B88" s="28" t="str">
        <f>IFERROR(INDEX(Vendor!J:J&amp;", "&amp;Vendor!K:K,MATCH(Table13[[#This Row],[Vendor Name]],Vendor!D:D,0),1),"")</f>
        <v>New York, New York</v>
      </c>
      <c r="C88" s="28" t="s">
        <v>3</v>
      </c>
      <c r="D88" s="29">
        <v>43910</v>
      </c>
      <c r="E88" s="30" t="s">
        <v>903</v>
      </c>
    </row>
    <row r="89" spans="1:5" ht="225" x14ac:dyDescent="0.25">
      <c r="A89" s="31" t="s">
        <v>382</v>
      </c>
      <c r="B89" s="28" t="str">
        <f>IFERROR(INDEX(Vendor!J:J&amp;", "&amp;Vendor!K:K,MATCH(Table13[[#This Row],[Vendor Name]],Vendor!D:D,0),1),"")</f>
        <v>Mammoth Lakes, California</v>
      </c>
      <c r="C89" s="28" t="s">
        <v>3</v>
      </c>
      <c r="D89" s="29">
        <v>43910</v>
      </c>
      <c r="E89" s="30" t="s">
        <v>951</v>
      </c>
    </row>
    <row r="90" spans="1:5" x14ac:dyDescent="0.25">
      <c r="A90" s="31" t="s">
        <v>810</v>
      </c>
      <c r="B90" s="28" t="str">
        <f>IFERROR(INDEX(Vendor!J:J&amp;", "&amp;Vendor!K:K,MATCH(Table13[[#This Row],[Vendor Name]],Vendor!D:D,0),1),"")</f>
        <v>Multiple , Cities</v>
      </c>
      <c r="C90" s="28" t="s">
        <v>3</v>
      </c>
      <c r="D90" s="29">
        <v>43910</v>
      </c>
      <c r="E90" s="30" t="s">
        <v>932</v>
      </c>
    </row>
    <row r="91" spans="1:5" ht="122.25" x14ac:dyDescent="0.25">
      <c r="A91" s="31" t="s">
        <v>746</v>
      </c>
      <c r="B91" s="28" t="str">
        <f>IFERROR(INDEX(Vendor!J:J&amp;", "&amp;Vendor!K:K,MATCH(Table13[[#This Row],[Vendor Name]],Vendor!D:D,0),1),"")</f>
        <v>Universal City, California</v>
      </c>
      <c r="C91" s="28" t="s">
        <v>3</v>
      </c>
      <c r="D91" s="29">
        <v>43910</v>
      </c>
      <c r="E91" s="35" t="s">
        <v>974</v>
      </c>
    </row>
    <row r="92" spans="1:5" x14ac:dyDescent="0.25">
      <c r="A92" s="31" t="s">
        <v>571</v>
      </c>
      <c r="B92" s="28" t="str">
        <f>IFERROR(INDEX(Vendor!J:J&amp;", "&amp;Vendor!K:K,MATCH(Table13[[#This Row],[Vendor Name]],Vendor!D:D,0),1),"")</f>
        <v>Syracuse, New York</v>
      </c>
      <c r="C92" s="28" t="s">
        <v>3</v>
      </c>
      <c r="D92" s="29">
        <v>43910</v>
      </c>
      <c r="E92" s="30" t="s">
        <v>904</v>
      </c>
    </row>
    <row r="93" spans="1:5" x14ac:dyDescent="0.25">
      <c r="A93" s="31" t="s">
        <v>863</v>
      </c>
      <c r="B93" s="28" t="str">
        <f>IFERROR(INDEX(Vendor!J:J&amp;", "&amp;Vendor!K:K,MATCH(Table13[[#This Row],[Vendor Name]],Vendor!D:D,0),1),"")</f>
        <v>Orlando, Florida</v>
      </c>
      <c r="C93" s="28" t="s">
        <v>3</v>
      </c>
      <c r="D93" s="29">
        <v>43910</v>
      </c>
      <c r="E93" s="30" t="s">
        <v>904</v>
      </c>
    </row>
    <row r="94" spans="1:5" x14ac:dyDescent="0.25">
      <c r="A94" s="31" t="s">
        <v>863</v>
      </c>
      <c r="B94" s="28" t="str">
        <f>IFERROR(INDEX(Vendor!J:J&amp;", "&amp;Vendor!K:K,MATCH(Table13[[#This Row],[Vendor Name]],Vendor!D:D,0),1),"")</f>
        <v>Orlando, Florida</v>
      </c>
      <c r="C94" s="28" t="s">
        <v>3</v>
      </c>
      <c r="D94" s="29">
        <v>43910</v>
      </c>
      <c r="E94" s="30" t="s">
        <v>904</v>
      </c>
    </row>
    <row r="95" spans="1:5" x14ac:dyDescent="0.25">
      <c r="A95" s="31" t="s">
        <v>542</v>
      </c>
      <c r="B95" s="28" t="str">
        <f>IFERROR(INDEX(Vendor!J:J&amp;", "&amp;Vendor!K:K,MATCH(Table13[[#This Row],[Vendor Name]],Vendor!D:D,0),1),"")</f>
        <v>Panama City, Florida</v>
      </c>
      <c r="C95" s="28" t="s">
        <v>3</v>
      </c>
      <c r="D95" s="29">
        <v>43910</v>
      </c>
      <c r="E95" s="30" t="s">
        <v>904</v>
      </c>
    </row>
    <row r="96" spans="1:5" x14ac:dyDescent="0.25">
      <c r="A96" s="31" t="s">
        <v>857</v>
      </c>
      <c r="B96" s="28" t="str">
        <f>IFERROR(INDEX(Vendor!J:J&amp;", "&amp;Vendor!K:K,MATCH(Table13[[#This Row],[Vendor Name]],Vendor!D:D,0),1),"")</f>
        <v>Myrtle Beach, South Carolina</v>
      </c>
      <c r="C96" s="28" t="s">
        <v>3</v>
      </c>
      <c r="D96" s="34">
        <v>43910</v>
      </c>
      <c r="E96" s="38" t="s">
        <v>904</v>
      </c>
    </row>
    <row r="97" spans="1:5" x14ac:dyDescent="0.25">
      <c r="A97" s="33" t="s">
        <v>868</v>
      </c>
      <c r="B97" s="28" t="str">
        <f>IFERROR(INDEX(Vendor!J:J&amp;", "&amp;Vendor!K:K,MATCH(Table13[[#This Row],[Vendor Name]],Vendor!D:D,0),1),"")</f>
        <v>Pigeon Forge, Tennessee</v>
      </c>
      <c r="C97" s="28" t="s">
        <v>3</v>
      </c>
      <c r="D97" s="29">
        <v>43910</v>
      </c>
      <c r="E97" s="30" t="s">
        <v>904</v>
      </c>
    </row>
    <row r="98" spans="1:5" x14ac:dyDescent="0.25">
      <c r="A98" s="27" t="s">
        <v>697</v>
      </c>
      <c r="B98" s="28" t="str">
        <f>IFERROR(INDEX(Vendor!J:J&amp;", "&amp;Vendor!K:K,MATCH(Table13[[#This Row],[Vendor Name]],Vendor!D:D,0),1),"")</f>
        <v>Atlanta, Georgia</v>
      </c>
      <c r="C98" s="28" t="s">
        <v>3</v>
      </c>
      <c r="D98" s="29">
        <v>43909</v>
      </c>
      <c r="E98" s="30" t="s">
        <v>1003</v>
      </c>
    </row>
    <row r="99" spans="1:5" x14ac:dyDescent="0.25">
      <c r="A99" s="27" t="s">
        <v>709</v>
      </c>
      <c r="B99" s="28" t="str">
        <f>IFERROR(INDEX(Vendor!J:J&amp;", "&amp;Vendor!K:K,MATCH(Table13[[#This Row],[Vendor Name]],Vendor!D:D,0),1),"")</f>
        <v>Tempe, Arizona</v>
      </c>
      <c r="C99" s="28" t="s">
        <v>3</v>
      </c>
      <c r="D99" s="29">
        <v>43909</v>
      </c>
      <c r="E99" s="30" t="s">
        <v>1003</v>
      </c>
    </row>
    <row r="100" spans="1:5" x14ac:dyDescent="0.25">
      <c r="A100" s="27" t="s">
        <v>729</v>
      </c>
      <c r="B100" s="28" t="str">
        <f>IFERROR(INDEX(Vendor!J:J&amp;", "&amp;Vendor!K:K,MATCH(Table13[[#This Row],[Vendor Name]],Vendor!D:D,0),1),"")</f>
        <v>Somerville, Massachusetts</v>
      </c>
      <c r="C100" s="28" t="s">
        <v>3</v>
      </c>
      <c r="D100" s="29">
        <v>43909</v>
      </c>
      <c r="E100" s="30" t="s">
        <v>1003</v>
      </c>
    </row>
    <row r="101" spans="1:5" x14ac:dyDescent="0.25">
      <c r="A101" s="31" t="s">
        <v>472</v>
      </c>
      <c r="B101" s="28" t="str">
        <f>IFERROR(INDEX(Vendor!J:J&amp;", "&amp;Vendor!K:K,MATCH(Table13[[#This Row],[Vendor Name]],Vendor!D:D,0),1),"")</f>
        <v>Scaumburg, Illinois</v>
      </c>
      <c r="C101" s="28" t="s">
        <v>3</v>
      </c>
      <c r="D101" s="29">
        <v>43909</v>
      </c>
      <c r="E101" s="30" t="s">
        <v>1003</v>
      </c>
    </row>
    <row r="102" spans="1:5" x14ac:dyDescent="0.25">
      <c r="A102" s="31" t="s">
        <v>512</v>
      </c>
      <c r="B102" s="28" t="str">
        <f>IFERROR(INDEX(Vendor!J:J&amp;", "&amp;Vendor!K:K,MATCH(Table13[[#This Row],[Vendor Name]],Vendor!D:D,0),1),"")</f>
        <v>Grapevine, Texas</v>
      </c>
      <c r="C102" s="28" t="s">
        <v>3</v>
      </c>
      <c r="D102" s="29">
        <v>43909</v>
      </c>
      <c r="E102" s="30" t="s">
        <v>1003</v>
      </c>
    </row>
    <row r="103" spans="1:5" x14ac:dyDescent="0.25">
      <c r="A103" s="31" t="s">
        <v>714</v>
      </c>
      <c r="B103" s="28" t="str">
        <f>IFERROR(INDEX(Vendor!J:J&amp;", "&amp;Vendor!K:K,MATCH(Table13[[#This Row],[Vendor Name]],Vendor!D:D,0),1),"")</f>
        <v>Kansas City, Missouri</v>
      </c>
      <c r="C103" s="28" t="s">
        <v>3</v>
      </c>
      <c r="D103" s="29">
        <v>43909</v>
      </c>
      <c r="E103" s="30" t="s">
        <v>1003</v>
      </c>
    </row>
    <row r="104" spans="1:5" x14ac:dyDescent="0.25">
      <c r="A104" s="33" t="s">
        <v>719</v>
      </c>
      <c r="B104" s="28" t="str">
        <f>IFERROR(INDEX(Vendor!J:J&amp;", "&amp;Vendor!K:K,MATCH(Table13[[#This Row],[Vendor Name]],Vendor!D:D,0),1),"")</f>
        <v>Auburn Hills, Michigan</v>
      </c>
      <c r="C104" s="28" t="s">
        <v>3</v>
      </c>
      <c r="D104" s="29">
        <v>43909</v>
      </c>
      <c r="E104" s="30" t="s">
        <v>1003</v>
      </c>
    </row>
    <row r="105" spans="1:5" x14ac:dyDescent="0.25">
      <c r="A105" s="31" t="s">
        <v>764</v>
      </c>
      <c r="B105" s="28" t="str">
        <f>IFERROR(INDEX(Vendor!J:J&amp;", "&amp;Vendor!K:K,MATCH(Table13[[#This Row],[Vendor Name]],Vendor!D:D,0),1),"")</f>
        <v>Philadelphia, Pennsylvania</v>
      </c>
      <c r="C105" s="28" t="s">
        <v>3</v>
      </c>
      <c r="D105" s="29">
        <v>43909</v>
      </c>
      <c r="E105" s="30" t="s">
        <v>1003</v>
      </c>
    </row>
    <row r="106" spans="1:5" x14ac:dyDescent="0.25">
      <c r="A106" s="33" t="s">
        <v>702</v>
      </c>
      <c r="B106" s="28" t="str">
        <f>IFERROR(INDEX(Vendor!J:J&amp;", "&amp;Vendor!K:K,MATCH(Table13[[#This Row],[Vendor Name]],Vendor!D:D,0),1),"")</f>
        <v>Yonkers, New York</v>
      </c>
      <c r="C106" s="28" t="s">
        <v>3</v>
      </c>
      <c r="D106" s="29">
        <v>43909</v>
      </c>
      <c r="E106" s="30" t="s">
        <v>1003</v>
      </c>
    </row>
    <row r="107" spans="1:5" x14ac:dyDescent="0.25">
      <c r="A107" s="33" t="s">
        <v>502</v>
      </c>
      <c r="B107" s="28" t="str">
        <f>IFERROR(INDEX(Vendor!J:J&amp;", "&amp;Vendor!K:K,MATCH(Table13[[#This Row],[Vendor Name]],Vendor!D:D,0),1),"")</f>
        <v>Hollywood, California</v>
      </c>
      <c r="C107" s="28" t="s">
        <v>3</v>
      </c>
      <c r="D107" s="29">
        <v>43909</v>
      </c>
      <c r="E107" s="30" t="s">
        <v>1003</v>
      </c>
    </row>
    <row r="108" spans="1:5" x14ac:dyDescent="0.25">
      <c r="A108" s="33" t="s">
        <v>33</v>
      </c>
      <c r="B108" s="28" t="str">
        <f>IFERROR(INDEX(Vendor!J:J&amp;", "&amp;Vendor!K:K,MATCH(Table13[[#This Row],[Vendor Name]],Vendor!D:D,0),1),"")</f>
        <v>Las Vegas, Nevada</v>
      </c>
      <c r="C108" s="28" t="s">
        <v>3</v>
      </c>
      <c r="D108" s="29">
        <v>43909</v>
      </c>
      <c r="E108" s="30" t="s">
        <v>1003</v>
      </c>
    </row>
    <row r="109" spans="1:5" x14ac:dyDescent="0.25">
      <c r="A109" s="33" t="s">
        <v>211</v>
      </c>
      <c r="B109" s="28" t="str">
        <f>IFERROR(INDEX(Vendor!J:J&amp;", "&amp;Vendor!K:K,MATCH(Table13[[#This Row],[Vendor Name]],Vendor!D:D,0),1),"")</f>
        <v>New York, New York</v>
      </c>
      <c r="C109" s="28" t="s">
        <v>3</v>
      </c>
      <c r="D109" s="29">
        <v>43909</v>
      </c>
      <c r="E109" s="30" t="s">
        <v>1003</v>
      </c>
    </row>
    <row r="110" spans="1:5" x14ac:dyDescent="0.25">
      <c r="A110" s="33" t="s">
        <v>647</v>
      </c>
      <c r="B110" s="28" t="str">
        <f>IFERROR(INDEX(Vendor!J:J&amp;", "&amp;Vendor!K:K,MATCH(Table13[[#This Row],[Vendor Name]],Vendor!D:D,0),1),"")</f>
        <v>San Francisco, California</v>
      </c>
      <c r="C110" s="28" t="s">
        <v>3</v>
      </c>
      <c r="D110" s="29">
        <v>43909</v>
      </c>
      <c r="E110" s="30" t="s">
        <v>1003</v>
      </c>
    </row>
    <row r="111" spans="1:5" x14ac:dyDescent="0.25">
      <c r="A111" s="33" t="s">
        <v>460</v>
      </c>
      <c r="B111" s="28" t="str">
        <f>IFERROR(INDEX(Vendor!J:J&amp;", "&amp;Vendor!K:K,MATCH(Table13[[#This Row],[Vendor Name]],Vendor!D:D,0),1),"")</f>
        <v>Washington, District of Columbia</v>
      </c>
      <c r="C111" s="28" t="s">
        <v>3</v>
      </c>
      <c r="D111" s="29">
        <v>43909</v>
      </c>
      <c r="E111" s="30" t="s">
        <v>1003</v>
      </c>
    </row>
    <row r="112" spans="1:5" x14ac:dyDescent="0.25">
      <c r="A112" s="33" t="s">
        <v>642</v>
      </c>
      <c r="B112" s="28" t="str">
        <f>IFERROR(INDEX(Vendor!J:J&amp;", "&amp;Vendor!K:K,MATCH(Table13[[#This Row],[Vendor Name]],Vendor!D:D,0),1),"")</f>
        <v>San Francisco, California</v>
      </c>
      <c r="C112" s="28" t="s">
        <v>3</v>
      </c>
      <c r="D112" s="29">
        <v>43909</v>
      </c>
      <c r="E112" s="30" t="s">
        <v>1003</v>
      </c>
    </row>
    <row r="113" spans="1:5" x14ac:dyDescent="0.25">
      <c r="A113" s="33" t="s">
        <v>691</v>
      </c>
      <c r="B113" s="28" t="str">
        <f>IFERROR(INDEX(Vendor!J:J&amp;", "&amp;Vendor!K:K,MATCH(Table13[[#This Row],[Vendor Name]],Vendor!D:D,0),1),"")</f>
        <v>Tempe, Arizona</v>
      </c>
      <c r="C113" s="28" t="s">
        <v>3</v>
      </c>
      <c r="D113" s="29">
        <v>43909</v>
      </c>
      <c r="E113" s="30" t="s">
        <v>1003</v>
      </c>
    </row>
    <row r="114" spans="1:5" x14ac:dyDescent="0.25">
      <c r="A114" s="31" t="s">
        <v>684</v>
      </c>
      <c r="B114" s="28" t="str">
        <f>IFERROR(INDEX(Vendor!J:J&amp;", "&amp;Vendor!K:K,MATCH(Table13[[#This Row],[Vendor Name]],Vendor!D:D,0),1),"")</f>
        <v>Concord, North Carolina</v>
      </c>
      <c r="C114" s="28" t="s">
        <v>3</v>
      </c>
      <c r="D114" s="29">
        <v>43909</v>
      </c>
      <c r="E114" s="30" t="s">
        <v>1003</v>
      </c>
    </row>
    <row r="115" spans="1:5" x14ac:dyDescent="0.25">
      <c r="A115" s="31" t="s">
        <v>518</v>
      </c>
      <c r="B115" s="28" t="str">
        <f>IFERROR(INDEX(Vendor!J:J&amp;", "&amp;Vendor!K:K,MATCH(Table13[[#This Row],[Vendor Name]],Vendor!D:D,0),1),"")</f>
        <v>Grapevine, Texas</v>
      </c>
      <c r="C115" s="28" t="s">
        <v>3</v>
      </c>
      <c r="D115" s="29">
        <v>43909</v>
      </c>
      <c r="E115" s="30" t="s">
        <v>1003</v>
      </c>
    </row>
    <row r="116" spans="1:5" x14ac:dyDescent="0.25">
      <c r="A116" s="31" t="s">
        <v>664</v>
      </c>
      <c r="B116" s="28" t="str">
        <f>IFERROR(INDEX(Vendor!J:J&amp;", "&amp;Vendor!K:K,MATCH(Table13[[#This Row],[Vendor Name]],Vendor!D:D,0),1),"")</f>
        <v>Kansas City, Missouri</v>
      </c>
      <c r="C116" s="28" t="s">
        <v>3</v>
      </c>
      <c r="D116" s="29">
        <v>43909</v>
      </c>
      <c r="E116" s="30" t="s">
        <v>1003</v>
      </c>
    </row>
    <row r="117" spans="1:5" x14ac:dyDescent="0.25">
      <c r="A117" s="31" t="s">
        <v>677</v>
      </c>
      <c r="B117" s="28" t="str">
        <f>IFERROR(INDEX(Vendor!J:J&amp;", "&amp;Vendor!K:K,MATCH(Table13[[#This Row],[Vendor Name]],Vendor!D:D,0),1),"")</f>
        <v>Auburn Hills, Michigan</v>
      </c>
      <c r="C117" s="28" t="s">
        <v>3</v>
      </c>
      <c r="D117" s="29">
        <v>43909</v>
      </c>
      <c r="E117" s="30" t="s">
        <v>1003</v>
      </c>
    </row>
    <row r="118" spans="1:5" x14ac:dyDescent="0.25">
      <c r="A118" s="31" t="s">
        <v>670</v>
      </c>
      <c r="B118" s="28" t="str">
        <f>IFERROR(INDEX(Vendor!J:J&amp;", "&amp;Vendor!K:K,MATCH(Table13[[#This Row],[Vendor Name]],Vendor!D:D,0),1),"")</f>
        <v>Bloomington, Minnesota</v>
      </c>
      <c r="C118" s="28" t="s">
        <v>3</v>
      </c>
      <c r="D118" s="29">
        <v>43909</v>
      </c>
      <c r="E118" s="30" t="s">
        <v>1003</v>
      </c>
    </row>
    <row r="119" spans="1:5" ht="315" x14ac:dyDescent="0.25">
      <c r="A119" s="31" t="s">
        <v>369</v>
      </c>
      <c r="B119" s="28" t="str">
        <f>IFERROR(INDEX(Vendor!J:J&amp;", "&amp;Vendor!K:K,MATCH(Table13[[#This Row],[Vendor Name]],Vendor!D:D,0),1),"")</f>
        <v>San Diego, California</v>
      </c>
      <c r="C119" s="28" t="s">
        <v>3</v>
      </c>
      <c r="D119" s="29">
        <v>43908</v>
      </c>
      <c r="E119" s="30" t="s">
        <v>950</v>
      </c>
    </row>
    <row r="120" spans="1:5" x14ac:dyDescent="0.25">
      <c r="A120" s="31" t="s">
        <v>404</v>
      </c>
      <c r="B120" s="28" t="str">
        <f>IFERROR(INDEX(Vendor!J:J&amp;", "&amp;Vendor!K:K,MATCH(Table13[[#This Row],[Vendor Name]],Vendor!D:D,0),1),"")</f>
        <v>San Diego, California</v>
      </c>
      <c r="C120" s="28" t="s">
        <v>3</v>
      </c>
      <c r="D120" s="29">
        <v>43908</v>
      </c>
      <c r="E120" s="30" t="s">
        <v>1003</v>
      </c>
    </row>
    <row r="121" spans="1:5" ht="105" x14ac:dyDescent="0.25">
      <c r="A121" s="31" t="s">
        <v>329</v>
      </c>
      <c r="B121" s="28" t="str">
        <f>IFERROR(INDEX(Vendor!J:J&amp;", "&amp;Vendor!K:K,MATCH(Table13[[#This Row],[Vendor Name]],Vendor!D:D,0),1),"")</f>
        <v>Multiple , Cities</v>
      </c>
      <c r="C121" s="28" t="s">
        <v>3</v>
      </c>
      <c r="D121" s="29">
        <v>43907</v>
      </c>
      <c r="E121" s="30" t="s">
        <v>937</v>
      </c>
    </row>
    <row r="122" spans="1:5" ht="45" x14ac:dyDescent="0.25">
      <c r="A122" s="31" t="s">
        <v>507</v>
      </c>
      <c r="B122" s="28" t="str">
        <f>IFERROR(INDEX(Vendor!J:J&amp;", "&amp;Vendor!K:K,MATCH(Table13[[#This Row],[Vendor Name]],Vendor!D:D,0),1),"")</f>
        <v>Washington, District of Columbia</v>
      </c>
      <c r="C122" s="28" t="s">
        <v>3</v>
      </c>
      <c r="D122" s="29">
        <v>43907</v>
      </c>
      <c r="E122" s="44" t="s">
        <v>961</v>
      </c>
    </row>
    <row r="123" spans="1:5" ht="30" x14ac:dyDescent="0.25">
      <c r="A123" s="31" t="s">
        <v>223</v>
      </c>
      <c r="B123" s="28" t="str">
        <f>IFERROR(INDEX(Vendor!J:J&amp;", "&amp;Vendor!K:K,MATCH(Table13[[#This Row],[Vendor Name]],Vendor!D:D,0),1),"")</f>
        <v>Charleston, South Carolina</v>
      </c>
      <c r="C123" s="28" t="s">
        <v>3</v>
      </c>
      <c r="D123" s="29">
        <v>43907</v>
      </c>
      <c r="E123" s="30" t="s">
        <v>938</v>
      </c>
    </row>
    <row r="124" spans="1:5" ht="30" x14ac:dyDescent="0.25">
      <c r="A124" s="31" t="s">
        <v>565</v>
      </c>
      <c r="B124" s="28" t="str">
        <f>IFERROR(INDEX(Vendor!J:J&amp;", "&amp;Vendor!K:K,MATCH(Table13[[#This Row],[Vendor Name]],Vendor!D:D,0),1),"")</f>
        <v>Atlanta, Georgia</v>
      </c>
      <c r="C124" s="28" t="s">
        <v>3</v>
      </c>
      <c r="D124" s="29">
        <v>43906</v>
      </c>
      <c r="E124" s="35" t="s">
        <v>953</v>
      </c>
    </row>
    <row r="125" spans="1:5" ht="60" x14ac:dyDescent="0.25">
      <c r="A125" s="31" t="s">
        <v>398</v>
      </c>
      <c r="B125" s="28" t="str">
        <f>IFERROR(INDEX(Vendor!J:J&amp;", "&amp;Vendor!K:K,MATCH(Table13[[#This Row],[Vendor Name]],Vendor!D:D,0),1),"")</f>
        <v>Santa Clara, California</v>
      </c>
      <c r="C125" s="28" t="s">
        <v>3</v>
      </c>
      <c r="D125" s="29">
        <v>43906</v>
      </c>
      <c r="E125" s="30" t="s">
        <v>962</v>
      </c>
    </row>
    <row r="126" spans="1:5" ht="105" x14ac:dyDescent="0.25">
      <c r="A126" s="31" t="s">
        <v>803</v>
      </c>
      <c r="B126" s="28" t="str">
        <f>IFERROR(INDEX(Vendor!J:J&amp;", "&amp;Vendor!K:K,MATCH(Table13[[#This Row],[Vendor Name]],Vendor!D:D,0),1),"")</f>
        <v>Williamsburg, Virginia</v>
      </c>
      <c r="C126" s="28" t="s">
        <v>3</v>
      </c>
      <c r="D126" s="29">
        <v>43906</v>
      </c>
      <c r="E126" s="30" t="s">
        <v>940</v>
      </c>
    </row>
    <row r="127" spans="1:5" ht="30" x14ac:dyDescent="0.25">
      <c r="A127" s="31" t="s">
        <v>25</v>
      </c>
      <c r="B127" s="28" t="str">
        <f>IFERROR(INDEX(Vendor!J:J&amp;", "&amp;Vendor!K:K,MATCH(Table13[[#This Row],[Vendor Name]],Vendor!D:D,0),1),"")</f>
        <v>Williamsburg, Virginia</v>
      </c>
      <c r="C127" s="28" t="s">
        <v>3</v>
      </c>
      <c r="D127" s="29">
        <v>43906</v>
      </c>
      <c r="E127" s="35" t="s">
        <v>941</v>
      </c>
    </row>
    <row r="128" spans="1:5" ht="30" x14ac:dyDescent="0.25">
      <c r="A128" s="31" t="s">
        <v>139</v>
      </c>
      <c r="B128" s="28" t="str">
        <f>IFERROR(INDEX(Vendor!J:J&amp;", "&amp;Vendor!K:K,MATCH(Table13[[#This Row],[Vendor Name]],Vendor!D:D,0),1),"")</f>
        <v>Doswell, Virginia</v>
      </c>
      <c r="C128" s="28" t="s">
        <v>3</v>
      </c>
      <c r="D128" s="29">
        <v>43906</v>
      </c>
      <c r="E128" s="45" t="s">
        <v>973</v>
      </c>
    </row>
    <row r="129" spans="1:5" ht="180" x14ac:dyDescent="0.25">
      <c r="A129" s="31" t="s">
        <v>947</v>
      </c>
      <c r="B129" s="28" t="str">
        <f>IFERROR(INDEX(Vendor!J:J&amp;", "&amp;Vendor!K:K,MATCH(Table13[[#This Row],[Vendor Name]],Vendor!D:D,0),1),"")</f>
        <v>Buena Park, California</v>
      </c>
      <c r="C129" s="28" t="s">
        <v>3</v>
      </c>
      <c r="D129" s="29">
        <v>43906</v>
      </c>
      <c r="E129" s="35" t="s">
        <v>948</v>
      </c>
    </row>
    <row r="130" spans="1:5" ht="60" x14ac:dyDescent="0.25">
      <c r="A130" s="31" t="s">
        <v>375</v>
      </c>
      <c r="B130" s="28" t="str">
        <f>IFERROR(INDEX(Vendor!J:J&amp;", "&amp;Vendor!K:K,MATCH(Table13[[#This Row],[Vendor Name]],Vendor!D:D,0),1),"")</f>
        <v>Carlsbad, California</v>
      </c>
      <c r="C130" s="28" t="s">
        <v>3</v>
      </c>
      <c r="D130" s="29">
        <v>43906</v>
      </c>
      <c r="E130" s="35" t="s">
        <v>942</v>
      </c>
    </row>
    <row r="131" spans="1:5" ht="165" x14ac:dyDescent="0.25">
      <c r="A131" s="31" t="s">
        <v>389</v>
      </c>
      <c r="B131" s="28" t="str">
        <f>IFERROR(INDEX(Vendor!J:J&amp;", "&amp;Vendor!K:K,MATCH(Table13[[#This Row],[Vendor Name]],Vendor!D:D,0),1),"")</f>
        <v>San Diego, California</v>
      </c>
      <c r="C131" s="28" t="s">
        <v>3</v>
      </c>
      <c r="D131" s="29">
        <v>43906</v>
      </c>
      <c r="E131" s="35" t="s">
        <v>939</v>
      </c>
    </row>
    <row r="132" spans="1:5" x14ac:dyDescent="0.25">
      <c r="A132" s="31" t="s">
        <v>178</v>
      </c>
      <c r="B132" s="28" t="str">
        <f>IFERROR(INDEX(Vendor!J:J&amp;", "&amp;Vendor!K:K,MATCH(Table13[[#This Row],[Vendor Name]],Vendor!D:D,0),1),"")</f>
        <v>San Diego, California</v>
      </c>
      <c r="C132" s="28" t="s">
        <v>3</v>
      </c>
      <c r="D132" s="29">
        <v>43906</v>
      </c>
      <c r="E132" s="30" t="s">
        <v>991</v>
      </c>
    </row>
    <row r="133" spans="1:5" x14ac:dyDescent="0.25">
      <c r="A133" s="31" t="s">
        <v>272</v>
      </c>
      <c r="B133" s="28" t="str">
        <f>IFERROR(INDEX(Vendor!J:J&amp;", "&amp;Vendor!K:K,MATCH(Table13[[#This Row],[Vendor Name]],Vendor!D:D,0),1),"")</f>
        <v>Lewisburg, Pennsylvania</v>
      </c>
      <c r="C133" s="28" t="s">
        <v>3</v>
      </c>
      <c r="D133" s="29">
        <v>43906</v>
      </c>
      <c r="E133" s="30" t="s">
        <v>933</v>
      </c>
    </row>
    <row r="134" spans="1:5" ht="105" x14ac:dyDescent="0.25">
      <c r="A134" s="31" t="s">
        <v>436</v>
      </c>
      <c r="B134" s="28" t="str">
        <f>IFERROR(INDEX(Vendor!J:J&amp;", "&amp;Vendor!K:K,MATCH(Table13[[#This Row],[Vendor Name]],Vendor!D:D,0),1),"")</f>
        <v>Big Bear Lake, California</v>
      </c>
      <c r="C134" s="28" t="s">
        <v>3</v>
      </c>
      <c r="D134" s="29">
        <v>43906</v>
      </c>
      <c r="E134" s="30" t="s">
        <v>952</v>
      </c>
    </row>
    <row r="135" spans="1:5" ht="45" x14ac:dyDescent="0.25">
      <c r="A135" s="31" t="s">
        <v>342</v>
      </c>
      <c r="B135" s="28" t="str">
        <f>IFERROR(INDEX(Vendor!J:J&amp;", "&amp;Vendor!K:K,MATCH(Table13[[#This Row],[Vendor Name]],Vendor!D:D,0),1),"")</f>
        <v>La Jolla, California</v>
      </c>
      <c r="C135" s="28" t="s">
        <v>3</v>
      </c>
      <c r="D135" s="29">
        <v>43903</v>
      </c>
      <c r="E135" s="30" t="s">
        <v>944</v>
      </c>
    </row>
    <row r="136" spans="1:5" x14ac:dyDescent="0.25">
      <c r="A136" s="31" t="s">
        <v>788</v>
      </c>
      <c r="B136" s="28" t="str">
        <f>IFERROR(INDEX(Vendor!J:J&amp;", "&amp;Vendor!K:K,MATCH(Table13[[#This Row],[Vendor Name]],Vendor!D:D,0),1),"")</f>
        <v>Buena Park, California</v>
      </c>
      <c r="C136" s="28" t="s">
        <v>3</v>
      </c>
      <c r="D136" s="29">
        <v>43903</v>
      </c>
      <c r="E136" s="30" t="s">
        <v>991</v>
      </c>
    </row>
    <row r="137" spans="1:5" ht="30" x14ac:dyDescent="0.25">
      <c r="A137" s="31" t="s">
        <v>40</v>
      </c>
      <c r="B137" s="28" t="str">
        <f>IFERROR(INDEX(Vendor!J:J&amp;", "&amp;Vendor!K:K,MATCH(Table13[[#This Row],[Vendor Name]],Vendor!D:D,0),1),"")</f>
        <v>San Diego, California</v>
      </c>
      <c r="C137" s="28" t="s">
        <v>3</v>
      </c>
      <c r="D137" s="29">
        <v>43903</v>
      </c>
      <c r="E137" s="35" t="s">
        <v>946</v>
      </c>
    </row>
    <row r="138" spans="1:5" x14ac:dyDescent="0.25">
      <c r="B138" s="3" t="str">
        <f>IFERROR(INDEX(Vendor!J:J&amp;", "&amp;Vendor!K:K,MATCH(#REF!,Vendor!D:D,0),1),"")</f>
        <v/>
      </c>
    </row>
    <row r="139" spans="1:5" x14ac:dyDescent="0.25">
      <c r="B139" s="3" t="str">
        <f>IFERROR(INDEX(Vendor!J:J&amp;", "&amp;Vendor!K:K,MATCH(#REF!,Vendor!D:D,0),1),"")</f>
        <v/>
      </c>
    </row>
    <row r="140" spans="1:5" x14ac:dyDescent="0.25">
      <c r="B140" s="3" t="str">
        <f>IFERROR(INDEX(Vendor!J:J&amp;", "&amp;Vendor!K:K,MATCH(#REF!,Vendor!D:D,0),1),"")</f>
        <v/>
      </c>
    </row>
    <row r="141" spans="1:5" x14ac:dyDescent="0.25">
      <c r="B141" s="3" t="str">
        <f>IFERROR(INDEX(Vendor!J:J&amp;", "&amp;Vendor!K:K,MATCH(#REF!,Vendor!D:D,0),1),"")</f>
        <v/>
      </c>
    </row>
    <row r="142" spans="1:5" x14ac:dyDescent="0.25">
      <c r="B142" s="3" t="str">
        <f>IFERROR(INDEX(Vendor!J:J&amp;", "&amp;Vendor!K:K,MATCH(#REF!,Vendor!D:D,0),1),"")</f>
        <v/>
      </c>
    </row>
    <row r="143" spans="1:5" x14ac:dyDescent="0.25">
      <c r="B143" s="3" t="str">
        <f>IFERROR(INDEX(Vendor!J:J&amp;", "&amp;Vendor!K:K,MATCH(#REF!,Vendor!D:D,0),1),"")</f>
        <v/>
      </c>
    </row>
    <row r="144" spans="1:5" x14ac:dyDescent="0.25">
      <c r="B144" s="3" t="str">
        <f>IFERROR(INDEX(Vendor!J:J&amp;", "&amp;Vendor!K:K,MATCH(#REF!,Vendor!D:D,0),1),"")</f>
        <v/>
      </c>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sheetData>
  <sheetProtection password="CF07" sheet="1" objects="1" scenarios="1"/>
  <mergeCells count="2">
    <mergeCell ref="A1:E1"/>
    <mergeCell ref="A2:E2"/>
  </mergeCells>
  <dataValidations count="1">
    <dataValidation type="list" allowBlank="1" showInputMessage="1" showErrorMessage="1" sqref="C5:C137">
      <formula1>"Open, Closed, Partial Open"</formula1>
    </dataValidation>
  </dataValidations>
  <hyperlinks>
    <hyperlink ref="E128" r:id="rId1" display="mailto:info@kingsdominion.com"/>
    <hyperlink ref="E122" r:id="rId2" display="mailto:reservations@graceland.com"/>
  </hyperlinks>
  <pageMargins left="0.7" right="0.7" top="0.75" bottom="0.75" header="0.3" footer="0.3"/>
  <pageSetup orientation="portrait" r:id="rId3"/>
  <tableParts count="1">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A5:A184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929</v>
      </c>
    </row>
    <row r="2" spans="1:1" ht="32.1" customHeight="1" x14ac:dyDescent="0.25">
      <c r="A2" s="6" t="s">
        <v>908</v>
      </c>
    </row>
    <row r="3" spans="1:1" ht="60" x14ac:dyDescent="0.25">
      <c r="A3" s="1" t="s">
        <v>928</v>
      </c>
    </row>
    <row r="4" spans="1:1" x14ac:dyDescent="0.25">
      <c r="A4" s="1"/>
    </row>
    <row r="5" spans="1:1" x14ac:dyDescent="0.25">
      <c r="A5" s="6" t="s">
        <v>909</v>
      </c>
    </row>
    <row r="6" spans="1:1" x14ac:dyDescent="0.25">
      <c r="A6" s="1" t="s">
        <v>910</v>
      </c>
    </row>
    <row r="7" spans="1:1" x14ac:dyDescent="0.25">
      <c r="A7" s="1" t="s">
        <v>911</v>
      </c>
    </row>
    <row r="8" spans="1:1" ht="29.1" customHeight="1" x14ac:dyDescent="0.25">
      <c r="A8" s="1" t="s">
        <v>912</v>
      </c>
    </row>
    <row r="9" spans="1:1" x14ac:dyDescent="0.25">
      <c r="A9" s="1"/>
    </row>
    <row r="10" spans="1:1" x14ac:dyDescent="0.25">
      <c r="A10" s="6" t="s">
        <v>923</v>
      </c>
    </row>
    <row r="11" spans="1:1" ht="30" x14ac:dyDescent="0.25">
      <c r="A11" s="1" t="s">
        <v>913</v>
      </c>
    </row>
    <row r="12" spans="1:1" x14ac:dyDescent="0.25">
      <c r="A12" s="1" t="s">
        <v>914</v>
      </c>
    </row>
    <row r="13" spans="1:1" x14ac:dyDescent="0.25">
      <c r="A13" s="1" t="s">
        <v>915</v>
      </c>
    </row>
    <row r="14" spans="1:1" x14ac:dyDescent="0.25">
      <c r="A14" s="1" t="s">
        <v>911</v>
      </c>
    </row>
    <row r="15" spans="1:1" ht="30" x14ac:dyDescent="0.25">
      <c r="A15" s="1" t="s">
        <v>924</v>
      </c>
    </row>
    <row r="16" spans="1:1" x14ac:dyDescent="0.25">
      <c r="A16" s="1" t="s">
        <v>916</v>
      </c>
    </row>
    <row r="17" spans="1:1" x14ac:dyDescent="0.25">
      <c r="A17" s="1" t="s">
        <v>917</v>
      </c>
    </row>
    <row r="18" spans="1:1" x14ac:dyDescent="0.25">
      <c r="A18" s="1"/>
    </row>
    <row r="19" spans="1:1" x14ac:dyDescent="0.25">
      <c r="A19" s="1" t="s">
        <v>925</v>
      </c>
    </row>
    <row r="20" spans="1:1" x14ac:dyDescent="0.25">
      <c r="A20" s="1" t="s">
        <v>918</v>
      </c>
    </row>
    <row r="21" spans="1:1" ht="30" x14ac:dyDescent="0.25">
      <c r="A21" s="1" t="s">
        <v>919</v>
      </c>
    </row>
    <row r="22" spans="1:1" ht="30" x14ac:dyDescent="0.25">
      <c r="A22" s="1" t="s">
        <v>920</v>
      </c>
    </row>
    <row r="23" spans="1:1" x14ac:dyDescent="0.25">
      <c r="A23" s="1" t="s">
        <v>921</v>
      </c>
    </row>
    <row r="24" spans="1:1" x14ac:dyDescent="0.25">
      <c r="A24" s="1" t="s">
        <v>926</v>
      </c>
    </row>
    <row r="25" spans="1:1" x14ac:dyDescent="0.25">
      <c r="A25" s="1" t="s">
        <v>922</v>
      </c>
    </row>
    <row r="26" spans="1:1" x14ac:dyDescent="0.25">
      <c r="A26" s="1"/>
    </row>
    <row r="27" spans="1:1" ht="15.75" x14ac:dyDescent="0.25">
      <c r="A27" s="7" t="s">
        <v>927</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A39" workbookViewId="0">
      <selection activeCell="M39" sqref="M1:S1048576"/>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882</v>
      </c>
      <c r="C16" t="s">
        <v>883</v>
      </c>
      <c r="D16" t="s">
        <v>884</v>
      </c>
      <c r="E16" t="s">
        <v>140</v>
      </c>
      <c r="F16" t="s">
        <v>884</v>
      </c>
      <c r="H16" t="s">
        <v>20</v>
      </c>
      <c r="I16" t="s">
        <v>885</v>
      </c>
      <c r="J16" t="s">
        <v>886</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901</v>
      </c>
      <c r="K19" t="s">
        <v>902</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901</v>
      </c>
      <c r="K37" t="s">
        <v>902</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901</v>
      </c>
      <c r="K49" t="s">
        <v>902</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982</v>
      </c>
      <c r="K51" t="s">
        <v>902</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947</v>
      </c>
      <c r="E57" t="s">
        <v>182</v>
      </c>
      <c r="F57" t="s">
        <v>947</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901</v>
      </c>
      <c r="K99" t="s">
        <v>902</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901</v>
      </c>
      <c r="K123" t="s">
        <v>902</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887</v>
      </c>
      <c r="D126" t="s">
        <v>888</v>
      </c>
      <c r="E126" t="s">
        <v>889</v>
      </c>
      <c r="G126" t="s">
        <v>312</v>
      </c>
      <c r="H126" t="s">
        <v>20</v>
      </c>
      <c r="I126" t="s">
        <v>890</v>
      </c>
      <c r="J126" t="s">
        <v>891</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880</v>
      </c>
      <c r="K136" t="s">
        <v>881</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934</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Osterson, Valeri D CIV CNIC HQ, N922</cp:lastModifiedBy>
  <dcterms:created xsi:type="dcterms:W3CDTF">2020-05-13T18:21:39Z</dcterms:created>
  <dcterms:modified xsi:type="dcterms:W3CDTF">2020-05-18T21:43:41Z</dcterms:modified>
</cp:coreProperties>
</file>